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5621"/>
</workbook>
</file>

<file path=xl/calcChain.xml><?xml version="1.0" encoding="utf-8"?>
<calcChain xmlns="http://schemas.openxmlformats.org/spreadsheetml/2006/main">
  <c r="J85" i="1" l="1"/>
  <c r="J13" i="1"/>
  <c r="H14" i="1"/>
  <c r="H13" i="1"/>
  <c r="I82" i="1"/>
  <c r="H82" i="1"/>
  <c r="I86" i="1" l="1"/>
  <c r="I85" i="1"/>
  <c r="I84" i="1"/>
  <c r="I80" i="1"/>
  <c r="I79" i="1"/>
  <c r="I78" i="1"/>
  <c r="I76" i="1"/>
  <c r="I75" i="1"/>
  <c r="I74" i="1"/>
  <c r="I73" i="1"/>
  <c r="I71" i="1"/>
  <c r="I70" i="1"/>
  <c r="I69" i="1"/>
  <c r="I68" i="1"/>
  <c r="I67" i="1"/>
  <c r="I65" i="1"/>
  <c r="I63" i="1"/>
  <c r="I62" i="1"/>
  <c r="I61" i="1"/>
  <c r="I60" i="1"/>
  <c r="I59" i="1"/>
  <c r="I57" i="1"/>
  <c r="I56" i="1"/>
  <c r="I54" i="1"/>
  <c r="I53" i="1"/>
  <c r="I51" i="1"/>
  <c r="I50" i="1"/>
  <c r="I49" i="1"/>
  <c r="I48" i="1"/>
  <c r="I47" i="1"/>
  <c r="I45" i="1"/>
  <c r="I44" i="1"/>
  <c r="I41" i="1"/>
  <c r="I39" i="1"/>
  <c r="I38" i="1"/>
  <c r="I37" i="1"/>
  <c r="I35" i="1"/>
  <c r="I34" i="1"/>
  <c r="I33" i="1"/>
  <c r="I32" i="1"/>
  <c r="I31" i="1"/>
  <c r="I30" i="1"/>
  <c r="I29" i="1"/>
  <c r="I28" i="1"/>
  <c r="I26" i="1"/>
  <c r="I24" i="1"/>
  <c r="I23" i="1"/>
  <c r="I22" i="1"/>
  <c r="I21" i="1"/>
  <c r="I18" i="1"/>
  <c r="I16" i="1"/>
  <c r="I14" i="1"/>
  <c r="I13" i="1"/>
  <c r="I12" i="1"/>
  <c r="I11" i="1"/>
  <c r="I10" i="1"/>
  <c r="I9" i="1"/>
  <c r="I8" i="1"/>
  <c r="I7" i="1"/>
  <c r="G20" i="1"/>
  <c r="F83" i="1"/>
  <c r="F81" i="1"/>
  <c r="F77" i="1"/>
  <c r="F72" i="1"/>
  <c r="F66" i="1"/>
  <c r="F58" i="1"/>
  <c r="F55" i="1"/>
  <c r="F46" i="1"/>
  <c r="F42" i="1"/>
  <c r="F36" i="1"/>
  <c r="F25" i="1"/>
  <c r="F20" i="1"/>
  <c r="F17" i="1"/>
  <c r="F6" i="1"/>
  <c r="I20" i="1" l="1"/>
  <c r="F5" i="1"/>
  <c r="J86" i="1"/>
  <c r="J84" i="1"/>
  <c r="J80" i="1"/>
  <c r="J79" i="1"/>
  <c r="J78" i="1"/>
  <c r="J76" i="1"/>
  <c r="J75" i="1"/>
  <c r="J74" i="1"/>
  <c r="J73" i="1"/>
  <c r="J71" i="1"/>
  <c r="J70" i="1"/>
  <c r="J69" i="1"/>
  <c r="J68" i="1"/>
  <c r="J67" i="1"/>
  <c r="J65" i="1"/>
  <c r="J63" i="1"/>
  <c r="J62" i="1"/>
  <c r="J61" i="1"/>
  <c r="J60" i="1"/>
  <c r="J59" i="1"/>
  <c r="J57" i="1"/>
  <c r="J56" i="1"/>
  <c r="J54" i="1"/>
  <c r="J53" i="1"/>
  <c r="J51" i="1"/>
  <c r="J50" i="1"/>
  <c r="J49" i="1"/>
  <c r="J48" i="1"/>
  <c r="J47" i="1"/>
  <c r="J45" i="1"/>
  <c r="J44" i="1"/>
  <c r="J41" i="1"/>
  <c r="J38" i="1"/>
  <c r="J37" i="1"/>
  <c r="J35" i="1"/>
  <c r="J34" i="1"/>
  <c r="J33" i="1"/>
  <c r="J32" i="1"/>
  <c r="J31" i="1"/>
  <c r="J29" i="1"/>
  <c r="J26" i="1"/>
  <c r="J24" i="1"/>
  <c r="J23" i="1"/>
  <c r="J22" i="1"/>
  <c r="J21" i="1"/>
  <c r="J18" i="1"/>
  <c r="J16" i="1"/>
  <c r="J12" i="1"/>
  <c r="J11" i="1"/>
  <c r="J10" i="1"/>
  <c r="J9" i="1"/>
  <c r="J8" i="1"/>
  <c r="J7" i="1"/>
  <c r="H86" i="1"/>
  <c r="H85" i="1"/>
  <c r="H84" i="1"/>
  <c r="H80" i="1"/>
  <c r="H79" i="1"/>
  <c r="H78" i="1"/>
  <c r="H76" i="1"/>
  <c r="H75" i="1"/>
  <c r="H74" i="1"/>
  <c r="H73" i="1"/>
  <c r="H71" i="1"/>
  <c r="H70" i="1"/>
  <c r="H69" i="1"/>
  <c r="H68" i="1"/>
  <c r="H67" i="1"/>
  <c r="H65" i="1"/>
  <c r="H63" i="1"/>
  <c r="H62" i="1"/>
  <c r="H61" i="1"/>
  <c r="H60" i="1"/>
  <c r="H59" i="1"/>
  <c r="H57" i="1"/>
  <c r="H56" i="1"/>
  <c r="H54" i="1"/>
  <c r="H53" i="1"/>
  <c r="H51" i="1"/>
  <c r="H50" i="1"/>
  <c r="H49" i="1"/>
  <c r="H48" i="1"/>
  <c r="H47" i="1"/>
  <c r="H45" i="1"/>
  <c r="H44" i="1"/>
  <c r="H41" i="1"/>
  <c r="H39" i="1"/>
  <c r="H38" i="1"/>
  <c r="H37" i="1"/>
  <c r="H35" i="1"/>
  <c r="H34" i="1"/>
  <c r="H33" i="1"/>
  <c r="H32" i="1"/>
  <c r="H31" i="1"/>
  <c r="H30" i="1"/>
  <c r="H29" i="1"/>
  <c r="H28" i="1"/>
  <c r="H26" i="1"/>
  <c r="H24" i="1"/>
  <c r="H23" i="1"/>
  <c r="H22" i="1"/>
  <c r="H21" i="1"/>
  <c r="H18" i="1"/>
  <c r="H16" i="1"/>
  <c r="H12" i="1"/>
  <c r="H11" i="1"/>
  <c r="H10" i="1"/>
  <c r="H9" i="1"/>
  <c r="H8" i="1"/>
  <c r="H7" i="1"/>
  <c r="G83" i="1" l="1"/>
  <c r="I83" i="1" s="1"/>
  <c r="E83" i="1"/>
  <c r="G81" i="1"/>
  <c r="E81" i="1"/>
  <c r="G77" i="1"/>
  <c r="I77" i="1" s="1"/>
  <c r="E77" i="1"/>
  <c r="G72" i="1"/>
  <c r="I72" i="1" s="1"/>
  <c r="E72" i="1"/>
  <c r="G66" i="1"/>
  <c r="I66" i="1" s="1"/>
  <c r="E66" i="1"/>
  <c r="G58" i="1"/>
  <c r="I58" i="1" s="1"/>
  <c r="E58" i="1"/>
  <c r="G55" i="1"/>
  <c r="I55" i="1" s="1"/>
  <c r="E55" i="1"/>
  <c r="G46" i="1"/>
  <c r="I46" i="1" s="1"/>
  <c r="E46" i="1"/>
  <c r="G42" i="1"/>
  <c r="I42" i="1" s="1"/>
  <c r="E42" i="1"/>
  <c r="G36" i="1"/>
  <c r="I36" i="1" s="1"/>
  <c r="E36" i="1"/>
  <c r="G25" i="1"/>
  <c r="I25" i="1" s="1"/>
  <c r="E25" i="1"/>
  <c r="E20" i="1"/>
  <c r="G17" i="1"/>
  <c r="I17" i="1" s="1"/>
  <c r="E17" i="1"/>
  <c r="G6" i="1"/>
  <c r="I6" i="1" s="1"/>
  <c r="E6" i="1"/>
  <c r="D83" i="1"/>
  <c r="D81" i="1"/>
  <c r="D77" i="1"/>
  <c r="D72" i="1"/>
  <c r="D66" i="1"/>
  <c r="D58" i="1"/>
  <c r="D55" i="1"/>
  <c r="D46" i="1"/>
  <c r="D42" i="1"/>
  <c r="D36" i="1"/>
  <c r="D25" i="1"/>
  <c r="D20" i="1"/>
  <c r="D17" i="1"/>
  <c r="D6" i="1"/>
  <c r="H81" i="1" l="1"/>
  <c r="I81" i="1"/>
  <c r="E5" i="1"/>
  <c r="H6" i="1"/>
  <c r="J6" i="1"/>
  <c r="J20" i="1"/>
  <c r="H20" i="1"/>
  <c r="H36" i="1"/>
  <c r="J36" i="1"/>
  <c r="J46" i="1"/>
  <c r="H46" i="1"/>
  <c r="J58" i="1"/>
  <c r="H58" i="1"/>
  <c r="J72" i="1"/>
  <c r="H72" i="1"/>
  <c r="H17" i="1"/>
  <c r="J17" i="1"/>
  <c r="J25" i="1"/>
  <c r="H25" i="1"/>
  <c r="J42" i="1"/>
  <c r="H42" i="1"/>
  <c r="J55" i="1"/>
  <c r="H55" i="1"/>
  <c r="H66" i="1"/>
  <c r="J66" i="1"/>
  <c r="J77" i="1"/>
  <c r="H77" i="1"/>
  <c r="H83" i="1"/>
  <c r="J83" i="1"/>
  <c r="G5" i="1"/>
  <c r="I5" i="1" s="1"/>
  <c r="D5" i="1"/>
  <c r="H5" i="1" l="1"/>
  <c r="J5" i="1"/>
</calcChain>
</file>

<file path=xl/sharedStrings.xml><?xml version="1.0" encoding="utf-8"?>
<sst xmlns="http://schemas.openxmlformats.org/spreadsheetml/2006/main" count="256" uniqueCount="110">
  <si>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</si>
  <si>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</si>
  <si>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</si>
  <si>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</si>
  <si>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</si>
  <si>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</si>
  <si>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</si>
  <si>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</si>
  <si>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</si>
  <si>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</si>
  <si>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</si>
  <si>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</si>
  <si>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</si>
  <si>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</si>
  <si>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</si>
  <si>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</si>
  <si>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</si>
  <si>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</si>
  <si>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</si>
  <si>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</si>
  <si>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</si>
  <si>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</si>
  <si>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</si>
  <si>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</si>
  <si>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</si>
  <si>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</si>
  <si>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</si>
  <si>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</si>
  <si>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</si>
  <si>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</si>
  <si>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</si>
  <si>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</si>
  <si>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</si>
  <si>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</si>
  <si>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</si>
  <si>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</si>
  <si>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</si>
  <si>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</si>
  <si>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</si>
  <si>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</si>
  <si>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</si>
  <si>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</si>
  <si>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</si>
  <si>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</si>
  <si>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</si>
  <si>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</si>
  <si>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</si>
  <si>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</si>
  <si>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</si>
  <si>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</si>
  <si>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</si>
  <si>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</si>
  <si>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</si>
  <si>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</si>
  <si>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</si>
  <si>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</si>
  <si>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</si>
  <si>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</si>
  <si>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</si>
  <si>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</si>
  <si>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</si>
  <si>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</si>
  <si>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</si>
  <si>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</si>
  <si>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</si>
  <si>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</si>
  <si>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</si>
  <si>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</si>
  <si>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</si>
  <si>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</si>
  <si>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</si>
  <si>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</si>
  <si>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</si>
  <si>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</si>
  <si>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</si>
  <si>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</si>
  <si>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</si>
  <si>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</si>
  <si>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</si>
  <si>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</si>
  <si>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</si>
  <si>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</si>
  <si>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</si>
  <si>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</si>
  <si>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</si>
  <si>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</si>
  <si>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</si>
  <si>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</si>
  <si>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</si>
  <si>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разделов, подразделов</t>
  </si>
  <si>
    <t>Резервные фонды</t>
  </si>
  <si>
    <t xml:space="preserve">Молодежная политика </t>
  </si>
  <si>
    <t>Обслуживание государственного внутреннего и муниципального долга</t>
  </si>
  <si>
    <t>(тыс. рублей)</t>
  </si>
  <si>
    <t>Бюджетные ассигнования в соответствии с уточненной бюджетной росписью расходов</t>
  </si>
  <si>
    <t>% исполнения к уточненной росписи</t>
  </si>
  <si>
    <t>Прикладные научные исследования в области общегосударственных вопросов</t>
  </si>
  <si>
    <t>Мобилизационная подготовка экономики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</si>
  <si>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</si>
  <si>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</si>
  <si>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</si>
  <si>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</si>
  <si>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</si>
  <si>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Исполнено за I полугодие 2019 года</t>
  </si>
  <si>
    <t>Сведения об исполнении расходов областного бюджета по разделам и подразделам классификации расходов бюджетов за I полугодие 2020 года в сравнении с запланированными значениями на 2020 год и соответствующим периодом 2019 года</t>
  </si>
  <si>
    <t>Бюджетные ассигнования в соответствии с Законом Калужской области от 05.12.2019 № 535-ОЗ</t>
  </si>
  <si>
    <t>Исполнено за I полугодие 2020 года</t>
  </si>
  <si>
    <t>% исполнения к плану в соответствии с Законом Калужской области от 05.12.2019 № 535-ОЗ</t>
  </si>
  <si>
    <t>Темп роста к соответствующему периоду 2019 года, %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</si>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</sst>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3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9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4">
      <alignment horizontal="center" vertical="center" wrapText="1"/>
    </xf>
    <xf numFmtId="0" fontId="21" fillId="3" borderId="4">
      <alignment horizontal="center" vertical="center" shrinkToFit="1"/>
    </xf>
    <xf numFmtId="49" fontId="21" fillId="3" borderId="4">
      <alignment horizontal="left" vertical="center" wrapText="1"/>
    </xf>
    <xf numFmtId="49" fontId="22" fillId="3" borderId="4">
      <alignment horizontal="left" vertical="center" wrapText="1"/>
    </xf>
    <xf numFmtId="0" fontId="21" fillId="3" borderId="4">
      <alignment horizontal="left"/>
    </xf>
    <xf numFmtId="0" fontId="23" fillId="0" borderId="5"/>
    <xf numFmtId="49" fontId="21" fillId="3" borderId="4">
      <alignment horizontal="center" vertical="center" wrapText="1"/>
    </xf>
    <xf numFmtId="49" fontId="22" fillId="3" borderId="4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4">
      <alignment horizontal="right" vertical="center" shrinkToFit="1"/>
    </xf>
    <xf numFmtId="4" fontId="22" fillId="3" borderId="4">
      <alignment horizontal="right" vertical="center" shrinkToFit="1"/>
    </xf>
    <xf numFmtId="4" fontId="22" fillId="3" borderId="4">
      <alignment horizontal="right" vertical="top" shrinkToFit="1"/>
    </xf>
    <xf numFmtId="4" fontId="21" fillId="3" borderId="4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6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25" fillId="0" borderId="0">
      <alignment vertical="top" wrapText="1"/>
    </xf>
    <xf numFmtId="0" fontId="27" fillId="6" borderId="0"/>
    <xf numFmtId="0" fontId="28" fillId="6" borderId="0"/>
    <xf numFmtId="0" fontId="28" fillId="0" borderId="0"/>
    <xf numFmtId="0" fontId="29" fillId="5" borderId="8" applyNumberFormat="0" applyFont="0" applyAlignment="0" applyProtection="0"/>
    <xf numFmtId="0" fontId="19" fillId="2" borderId="0"/>
    <xf numFmtId="0" fontId="21" fillId="0" borderId="4">
      <alignment horizontal="center" vertical="center" wrapText="1"/>
    </xf>
    <xf numFmtId="0" fontId="23" fillId="0" borderId="4">
      <alignment horizontal="center" vertical="center" shrinkToFit="1"/>
    </xf>
    <xf numFmtId="49" fontId="21" fillId="0" borderId="4">
      <alignment horizontal="left" vertical="center" wrapText="1"/>
    </xf>
    <xf numFmtId="0" fontId="22" fillId="2" borderId="0">
      <alignment vertical="center"/>
    </xf>
    <xf numFmtId="49" fontId="22" fillId="0" borderId="4">
      <alignment horizontal="left" vertical="center" wrapText="1"/>
    </xf>
    <xf numFmtId="0" fontId="22" fillId="2" borderId="0"/>
    <xf numFmtId="0" fontId="21" fillId="0" borderId="4">
      <alignment horizontal="left"/>
    </xf>
    <xf numFmtId="0" fontId="23" fillId="0" borderId="5"/>
    <xf numFmtId="0" fontId="19" fillId="0" borderId="0"/>
    <xf numFmtId="49" fontId="21" fillId="0" borderId="4">
      <alignment horizontal="center" vertical="center" wrapText="1"/>
    </xf>
    <xf numFmtId="0" fontId="22" fillId="0" borderId="0">
      <alignment horizontal="center" vertical="center"/>
    </xf>
    <xf numFmtId="49" fontId="22" fillId="0" borderId="4">
      <alignment horizontal="center" vertical="center" wrapText="1"/>
    </xf>
    <xf numFmtId="0" fontId="22" fillId="0" borderId="0"/>
    <xf numFmtId="0" fontId="22" fillId="2" borderId="0">
      <alignment horizontal="center" vertical="center"/>
    </xf>
    <xf numFmtId="4" fontId="21" fillId="0" borderId="4">
      <alignment horizontal="right" vertical="center" shrinkToFit="1"/>
    </xf>
    <xf numFmtId="4" fontId="22" fillId="0" borderId="4">
      <alignment horizontal="right" vertical="center" shrinkToFit="1"/>
    </xf>
    <xf numFmtId="4" fontId="21" fillId="0" borderId="4">
      <alignment horizontal="right" vertical="top" shrinkToFit="1"/>
    </xf>
    <xf numFmtId="0" fontId="23" fillId="0" borderId="0">
      <alignment horizontal="left" wrapText="1"/>
    </xf>
    <xf numFmtId="0" fontId="19" fillId="0" borderId="0">
      <protection locked="0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2" fillId="0" borderId="0">
      <alignment vertical="center"/>
    </xf>
    <xf numFmtId="0" fontId="23" fillId="0" borderId="0"/>
    <xf numFmtId="0" fontId="23" fillId="0" borderId="6"/>
  </cellStyleXfs>
  <cellXfs count="53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7" xfId="35" applyNumberFormat="1" applyFont="1" applyFill="1" applyBorder="1" applyAlignment="1">
      <alignment horizontal="center" vertical="center" wrapText="1"/>
    </xf>
    <xf numFmtId="49" fontId="7" fillId="0" borderId="7" xfId="35" applyNumberFormat="1" applyFont="1" applyFill="1" applyBorder="1" applyAlignment="1">
      <alignment horizontal="center" vertical="center" wrapText="1"/>
    </xf>
    <xf numFmtId="49" fontId="6" fillId="0" borderId="7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top" wrapText="1"/>
    </xf>
    <xf numFmtId="165" fontId="8" fillId="0" borderId="7" xfId="35" applyNumberFormat="1" applyFont="1" applyFill="1" applyBorder="1" applyAlignment="1" applyProtection="1">
      <alignment horizontal="right" vertical="center" wrapText="1"/>
    </xf>
    <xf numFmtId="165" fontId="8" fillId="0" borderId="7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49" fontId="2" fillId="0" borderId="9" xfId="29" quotePrefix="1" applyNumberFormat="1" applyFont="1" applyFill="1" applyBorder="1" applyAlignment="1">
      <alignment vertical="top" wrapText="1"/>
    </xf>
    <xf numFmtId="0" fontId="32" fillId="0" borderId="3" xfId="0" applyFont="1" applyFill="1" applyBorder="1" applyAlignment="1">
      <alignment wrapText="1"/>
    </xf>
    <xf numFmtId="0" fontId="30" fillId="0" borderId="0" xfId="31" applyFont="1" applyFill="1" applyAlignment="1">
      <alignment horizontal="center" vertical="center" wrapText="1"/>
    </xf>
    <xf numFmtId="0" fontId="31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7" xfId="36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</cellXfs>
  <cellStyles count="69">
    <cellStyle name="br" xfId="1"/>
    <cellStyle name="col" xfId="2"/>
    <cellStyle name="style0" xfId="3"/>
    <cellStyle name="td" xfId="4"/>
    <cellStyle name="tr" xfId="5"/>
    <cellStyle name="xl21" xfId="6"/>
    <cellStyle name="xl21 2" xfId="41"/>
    <cellStyle name="xl22" xfId="7"/>
    <cellStyle name="xl22 2" xfId="42"/>
    <cellStyle name="xl23" xfId="8"/>
    <cellStyle name="xl23 2" xfId="43"/>
    <cellStyle name="xl24" xfId="9"/>
    <cellStyle name="xl24 2" xfId="44"/>
    <cellStyle name="xl25" xfId="10"/>
    <cellStyle name="xl25 2" xfId="45"/>
    <cellStyle name="xl26" xfId="11"/>
    <cellStyle name="xl26 2" xfId="46"/>
    <cellStyle name="xl27" xfId="12"/>
    <cellStyle name="xl27 2" xfId="47"/>
    <cellStyle name="xl28" xfId="13"/>
    <cellStyle name="xl28 2" xfId="48"/>
    <cellStyle name="xl29" xfId="14"/>
    <cellStyle name="xl29 2" xfId="49"/>
    <cellStyle name="xl30" xfId="15"/>
    <cellStyle name="xl30 2" xfId="50"/>
    <cellStyle name="xl31" xfId="16"/>
    <cellStyle name="xl31 2" xfId="51"/>
    <cellStyle name="xl32" xfId="17"/>
    <cellStyle name="xl32 2" xfId="52"/>
    <cellStyle name="xl33" xfId="18"/>
    <cellStyle name="xl33 2" xfId="53"/>
    <cellStyle name="xl34" xfId="19"/>
    <cellStyle name="xl34 2" xfId="54"/>
    <cellStyle name="xl35" xfId="20"/>
    <cellStyle name="xl35 2" xfId="55"/>
    <cellStyle name="xl36" xfId="21"/>
    <cellStyle name="xl36 2" xfId="56"/>
    <cellStyle name="xl37" xfId="22"/>
    <cellStyle name="xl37 2" xfId="57"/>
    <cellStyle name="xl38" xfId="23"/>
    <cellStyle name="xl38 2" xfId="58"/>
    <cellStyle name="xl39" xfId="24"/>
    <cellStyle name="xl39 2" xfId="59"/>
    <cellStyle name="xl40" xfId="25"/>
    <cellStyle name="xl40 2" xfId="60"/>
    <cellStyle name="xl41" xfId="26"/>
    <cellStyle name="xl41 2" xfId="61"/>
    <cellStyle name="xl42" xfId="27"/>
    <cellStyle name="xl42 2" xfId="62"/>
    <cellStyle name="xl43" xfId="63"/>
    <cellStyle name="xl44" xfId="64"/>
    <cellStyle name="xl45" xfId="65"/>
    <cellStyle name="xl46" xfId="66"/>
    <cellStyle name="xl47" xfId="67"/>
    <cellStyle name="xl48" xfId="68"/>
    <cellStyle name="ЗГ1" xfId="28"/>
    <cellStyle name="ЗГ2" xfId="29"/>
    <cellStyle name="ЗГ3" xfId="30"/>
    <cellStyle name="Обычный" xfId="0" builtinId="0"/>
    <cellStyle name="Обычный 14" xfId="38"/>
    <cellStyle name="Обычный 2" xfId="31"/>
    <cellStyle name="Обычный 3" xfId="32"/>
    <cellStyle name="Обычный 3 2" xfId="37"/>
    <cellStyle name="Обычный 4" xfId="33"/>
    <cellStyle name="Обычный 4 2" xfId="39"/>
    <cellStyle name="Обычный 5" xfId="34"/>
    <cellStyle name="Обычный 6" xfId="36"/>
    <cellStyle name="Примечание 2" xfId="40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="110" zoomScaleNormal="110" workbookViewId="0">
      <selection sqref="A1:J1"/>
    </sheetView>
  </sheetViews>
  <sheetFormatPr defaultRowHeight="12.75" x14ac:dyDescent="0.2"/>
  <cols>
    <col min="1" max="1" width="5.6640625" customWidth="1"/>
    <col min="2" max="2" width="6.5" customWidth="1"/>
    <col min="3" max="3" width="65" customWidth="1"/>
    <col min="4" max="4" width="18.1640625" customWidth="1"/>
    <col min="5" max="5" width="19.1640625" customWidth="1"/>
    <col min="6" max="6" width="19.6640625" style="31" customWidth="1"/>
    <col min="7" max="7" width="18.33203125" customWidth="1"/>
    <col min="8" max="8" width="16.33203125" customWidth="1"/>
    <col min="9" max="9" width="13.5" style="31" customWidth="1"/>
    <col min="10" max="10" width="16.6640625" customWidth="1"/>
  </cols>
  <sheetData>
    <row r="1" spans="1:10" ht="51" customHeight="1" x14ac:dyDescent="0.25">
      <c r="A1" s="43" t="s">
        <v>104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x14ac:dyDescent="0.25">
      <c r="A2" s="1"/>
      <c r="B2" s="1"/>
      <c r="C2" s="1"/>
      <c r="D2" s="1"/>
      <c r="E2" s="1"/>
      <c r="F2" s="1"/>
      <c r="G2" s="2"/>
      <c r="H2" s="2"/>
      <c r="I2" s="2"/>
      <c r="J2" s="3" t="s">
        <v>93</v>
      </c>
    </row>
    <row r="3" spans="1:10" ht="21" customHeight="1" x14ac:dyDescent="0.2">
      <c r="A3" s="45" t="s">
        <v>0</v>
      </c>
      <c r="B3" s="45" t="s">
        <v>1</v>
      </c>
      <c r="C3" s="45" t="s">
        <v>89</v>
      </c>
      <c r="D3" s="49" t="s">
        <v>103</v>
      </c>
      <c r="E3" s="50" t="s">
        <v>109</v>
      </c>
      <c r="F3" s="51"/>
      <c r="G3" s="51"/>
      <c r="H3" s="51"/>
      <c r="I3" s="52"/>
      <c r="J3" s="47" t="s">
        <v>108</v>
      </c>
    </row>
    <row r="4" spans="1:10" ht="111" customHeight="1" x14ac:dyDescent="0.2">
      <c r="A4" s="46"/>
      <c r="B4" s="46"/>
      <c r="C4" s="46"/>
      <c r="D4" s="49"/>
      <c r="E4" s="28" t="s">
        <v>105</v>
      </c>
      <c r="F4" s="30" t="s">
        <v>94</v>
      </c>
      <c r="G4" s="28" t="s">
        <v>106</v>
      </c>
      <c r="H4" s="29" t="s">
        <v>107</v>
      </c>
      <c r="I4" s="30" t="s">
        <v>95</v>
      </c>
      <c r="J4" s="48"/>
    </row>
    <row r="5" spans="1:10" ht="18.75" x14ac:dyDescent="0.2">
      <c r="A5" s="25"/>
      <c r="B5" s="26"/>
      <c r="C5" s="27" t="s">
        <v>2</v>
      </c>
      <c r="D5" s="32">
        <f>SUM(D6,D17,D20,D25,D36,D42,D46,D55,D58,D66,D72,D77,D81,D83)</f>
        <v>26001744.099999998</v>
      </c>
      <c r="E5" s="32">
        <f>SUM(E6,E17,E20,E25,E36,E42,E46,E55,E58,E66,E72,E77,E81,E83)</f>
        <v>72299644.099999994</v>
      </c>
      <c r="F5" s="32">
        <f>SUM(F6,F17,F20,F25,F36,F42,F46,F55,F58,F66,F72,F77,F81,F83)</f>
        <v>79065633.700000003</v>
      </c>
      <c r="G5" s="32">
        <f>SUM(G6,G17,G20,G25,G36,G42,G46,G55,G58,G66,G72,G77,G81,G83)</f>
        <v>30112441.800000001</v>
      </c>
      <c r="H5" s="32">
        <f>G5/E5*100</f>
        <v>41.64950211698207</v>
      </c>
      <c r="I5" s="32">
        <f>G5/F5*100</f>
        <v>38.085373367468499</v>
      </c>
      <c r="J5" s="33">
        <f>G5/D5*100</f>
        <v>115.80931526820157</v>
      </c>
    </row>
    <row r="6" spans="1:10" ht="14.25" x14ac:dyDescent="0.2">
      <c r="A6" s="4" t="s">
        <v>3</v>
      </c>
      <c r="B6" s="5" t="s">
        <v>4</v>
      </c>
      <c r="C6" s="6" t="s">
        <v>5</v>
      </c>
      <c r="D6" s="34">
        <f>SUM(D7:D16)</f>
        <v>675402</v>
      </c>
      <c r="E6" s="34">
        <f>SUM(E7:E16)</f>
        <v>5242657.3</v>
      </c>
      <c r="F6" s="34">
        <f>SUM(F7:F16)</f>
        <v>2009538.9</v>
      </c>
      <c r="G6" s="34">
        <f>SUM(G7:G16)</f>
        <v>872712.8</v>
      </c>
      <c r="H6" s="35">
        <f>G6/E6*100</f>
        <v>16.646382741820641</v>
      </c>
      <c r="I6" s="35">
        <f>G6/F6*100</f>
        <v>43.428509893488503</v>
      </c>
      <c r="J6" s="35">
        <f>G6/D6*100</f>
        <v>129.21383117017717</v>
      </c>
    </row>
    <row r="7" spans="1:10" ht="30" customHeight="1" x14ac:dyDescent="0.2">
      <c r="A7" s="7" t="s">
        <v>3</v>
      </c>
      <c r="B7" s="7" t="s">
        <v>6</v>
      </c>
      <c r="C7" s="8" t="s">
        <v>7</v>
      </c>
      <c r="D7" s="36">
        <v>2363.8000000000002</v>
      </c>
      <c r="E7" s="37">
        <v>5243.2</v>
      </c>
      <c r="F7" s="37">
        <v>5243.2</v>
      </c>
      <c r="G7" s="36">
        <v>3030.8</v>
      </c>
      <c r="H7" s="38">
        <f>G7/E7*100</f>
        <v>57.804394263045481</v>
      </c>
      <c r="I7" s="38">
        <f>G7/F7*100</f>
        <v>57.804394263045481</v>
      </c>
      <c r="J7" s="38">
        <f>G7/D7*100</f>
        <v>128.21727726542008</v>
      </c>
    </row>
    <row r="8" spans="1:10" ht="48.75" customHeight="1" x14ac:dyDescent="0.2">
      <c r="A8" s="9" t="s">
        <v>3</v>
      </c>
      <c r="B8" s="7" t="s">
        <v>8</v>
      </c>
      <c r="C8" s="8" t="s">
        <v>9</v>
      </c>
      <c r="D8" s="36">
        <v>59678.5</v>
      </c>
      <c r="E8" s="37">
        <v>128216.7</v>
      </c>
      <c r="F8" s="37">
        <v>132962.4</v>
      </c>
      <c r="G8" s="36">
        <v>57558</v>
      </c>
      <c r="H8" s="38">
        <f t="shared" ref="H8:H76" si="0">G8/E8*100</f>
        <v>44.891188121360166</v>
      </c>
      <c r="I8" s="38">
        <f t="shared" ref="I8:I76" si="1">G8/F8*100</f>
        <v>43.288929802711145</v>
      </c>
      <c r="J8" s="38">
        <f t="shared" ref="J8:J76" si="2">G8/D8*100</f>
        <v>96.446794071566813</v>
      </c>
    </row>
    <row r="9" spans="1:10" ht="47.25" customHeight="1" x14ac:dyDescent="0.2">
      <c r="A9" s="9" t="s">
        <v>3</v>
      </c>
      <c r="B9" s="7" t="s">
        <v>10</v>
      </c>
      <c r="C9" s="8" t="s">
        <v>11</v>
      </c>
      <c r="D9" s="36">
        <v>97759.2</v>
      </c>
      <c r="E9" s="37">
        <v>189606.8</v>
      </c>
      <c r="F9" s="37">
        <v>195547.9</v>
      </c>
      <c r="G9" s="36">
        <v>100334.3</v>
      </c>
      <c r="H9" s="38">
        <f t="shared" si="0"/>
        <v>52.917036730750169</v>
      </c>
      <c r="I9" s="38">
        <f t="shared" si="1"/>
        <v>51.309321143310669</v>
      </c>
      <c r="J9" s="38">
        <f t="shared" si="2"/>
        <v>102.63412548384194</v>
      </c>
    </row>
    <row r="10" spans="1:10" ht="15" x14ac:dyDescent="0.2">
      <c r="A10" s="7" t="s">
        <v>3</v>
      </c>
      <c r="B10" s="7" t="s">
        <v>12</v>
      </c>
      <c r="C10" s="10" t="s">
        <v>13</v>
      </c>
      <c r="D10" s="36">
        <v>83599.399999999994</v>
      </c>
      <c r="E10" s="37">
        <v>191914.7</v>
      </c>
      <c r="F10" s="37">
        <v>191450.3</v>
      </c>
      <c r="G10" s="36">
        <v>93643.9</v>
      </c>
      <c r="H10" s="38">
        <f t="shared" si="0"/>
        <v>48.794542575425432</v>
      </c>
      <c r="I10" s="38">
        <f t="shared" si="1"/>
        <v>48.912903244340697</v>
      </c>
      <c r="J10" s="38">
        <f t="shared" si="2"/>
        <v>112.01503838544295</v>
      </c>
    </row>
    <row r="11" spans="1:10" ht="46.5" customHeight="1" x14ac:dyDescent="0.2">
      <c r="A11" s="7" t="s">
        <v>3</v>
      </c>
      <c r="B11" s="7" t="s">
        <v>14</v>
      </c>
      <c r="C11" s="8" t="s">
        <v>15</v>
      </c>
      <c r="D11" s="36">
        <v>97601.2</v>
      </c>
      <c r="E11" s="37">
        <v>257697.3</v>
      </c>
      <c r="F11" s="37">
        <v>231317</v>
      </c>
      <c r="G11" s="36">
        <v>100439.5</v>
      </c>
      <c r="H11" s="38">
        <f t="shared" si="0"/>
        <v>38.975767305284151</v>
      </c>
      <c r="I11" s="38">
        <f t="shared" si="1"/>
        <v>43.420717024689068</v>
      </c>
      <c r="J11" s="38">
        <f t="shared" si="2"/>
        <v>102.90805850747738</v>
      </c>
    </row>
    <row r="12" spans="1:10" ht="18" customHeight="1" x14ac:dyDescent="0.2">
      <c r="A12" s="7" t="s">
        <v>3</v>
      </c>
      <c r="B12" s="7" t="s">
        <v>16</v>
      </c>
      <c r="C12" s="10" t="s">
        <v>17</v>
      </c>
      <c r="D12" s="36">
        <v>37080.5</v>
      </c>
      <c r="E12" s="37">
        <v>192374.9</v>
      </c>
      <c r="F12" s="37">
        <v>231705.60000000001</v>
      </c>
      <c r="G12" s="36">
        <v>48473.3</v>
      </c>
      <c r="H12" s="38">
        <f t="shared" si="0"/>
        <v>25.197310044085796</v>
      </c>
      <c r="I12" s="38">
        <f t="shared" si="1"/>
        <v>20.920210819246492</v>
      </c>
      <c r="J12" s="38">
        <f t="shared" si="2"/>
        <v>130.7245047936247</v>
      </c>
    </row>
    <row r="13" spans="1:10" ht="15" x14ac:dyDescent="0.2">
      <c r="A13" s="7" t="s">
        <v>3</v>
      </c>
      <c r="B13" s="7" t="s">
        <v>18</v>
      </c>
      <c r="C13" s="10" t="s">
        <v>19</v>
      </c>
      <c r="D13" s="36">
        <v>2152</v>
      </c>
      <c r="E13" s="37">
        <v>5200</v>
      </c>
      <c r="F13" s="37">
        <v>5200</v>
      </c>
      <c r="G13" s="36">
        <v>0</v>
      </c>
      <c r="H13" s="38">
        <f t="shared" si="0"/>
        <v>0</v>
      </c>
      <c r="I13" s="38">
        <f t="shared" si="1"/>
        <v>0</v>
      </c>
      <c r="J13" s="38">
        <f t="shared" si="2"/>
        <v>0</v>
      </c>
    </row>
    <row r="14" spans="1:10" ht="15" x14ac:dyDescent="0.2">
      <c r="A14" s="7" t="s">
        <v>3</v>
      </c>
      <c r="B14" s="7" t="s">
        <v>75</v>
      </c>
      <c r="C14" s="10" t="s">
        <v>90</v>
      </c>
      <c r="D14" s="36">
        <v>0</v>
      </c>
      <c r="E14" s="37">
        <v>40000</v>
      </c>
      <c r="F14" s="37">
        <v>38347.699999999997</v>
      </c>
      <c r="G14" s="36">
        <v>0</v>
      </c>
      <c r="H14" s="38">
        <f t="shared" si="0"/>
        <v>0</v>
      </c>
      <c r="I14" s="38">
        <f t="shared" si="1"/>
        <v>0</v>
      </c>
      <c r="J14" s="38">
        <v>0</v>
      </c>
    </row>
    <row r="15" spans="1:10" ht="30" x14ac:dyDescent="0.2">
      <c r="A15" s="7" t="s">
        <v>3</v>
      </c>
      <c r="B15" s="7" t="s">
        <v>41</v>
      </c>
      <c r="C15" s="10" t="s">
        <v>96</v>
      </c>
      <c r="D15" s="36">
        <v>0</v>
      </c>
      <c r="E15" s="37">
        <v>0</v>
      </c>
      <c r="F15" s="37">
        <v>0</v>
      </c>
      <c r="G15" s="36">
        <v>0</v>
      </c>
      <c r="H15" s="38">
        <v>0</v>
      </c>
      <c r="I15" s="38">
        <v>0</v>
      </c>
      <c r="J15" s="38">
        <v>0</v>
      </c>
    </row>
    <row r="16" spans="1:10" ht="15" x14ac:dyDescent="0.2">
      <c r="A16" s="7" t="s">
        <v>3</v>
      </c>
      <c r="B16" s="11" t="s">
        <v>20</v>
      </c>
      <c r="C16" s="10" t="s">
        <v>21</v>
      </c>
      <c r="D16" s="36">
        <v>295167.40000000002</v>
      </c>
      <c r="E16" s="37">
        <v>4232403.7</v>
      </c>
      <c r="F16" s="37">
        <v>977764.8</v>
      </c>
      <c r="G16" s="36">
        <v>469233</v>
      </c>
      <c r="H16" s="38">
        <f t="shared" si="0"/>
        <v>11.086678711673935</v>
      </c>
      <c r="I16" s="38">
        <f t="shared" si="1"/>
        <v>47.99037559953068</v>
      </c>
      <c r="J16" s="38">
        <f t="shared" si="2"/>
        <v>158.97182412420884</v>
      </c>
    </row>
    <row r="17" spans="1:10" ht="14.25" x14ac:dyDescent="0.2">
      <c r="A17" s="5" t="s">
        <v>6</v>
      </c>
      <c r="B17" s="5" t="s">
        <v>4</v>
      </c>
      <c r="C17" s="6" t="s">
        <v>22</v>
      </c>
      <c r="D17" s="34">
        <f>SUM(D18:D18)</f>
        <v>14622.9</v>
      </c>
      <c r="E17" s="34">
        <f t="shared" ref="E17:G17" si="3">SUM(E18:E18)</f>
        <v>31683.200000000001</v>
      </c>
      <c r="F17" s="34">
        <f t="shared" si="3"/>
        <v>31683.200000000001</v>
      </c>
      <c r="G17" s="34">
        <f t="shared" si="3"/>
        <v>11194.6</v>
      </c>
      <c r="H17" s="35">
        <f t="shared" si="0"/>
        <v>35.332920917079086</v>
      </c>
      <c r="I17" s="35">
        <f t="shared" si="1"/>
        <v>35.332920917079086</v>
      </c>
      <c r="J17" s="35">
        <f t="shared" si="2"/>
        <v>76.55526605529684</v>
      </c>
    </row>
    <row r="18" spans="1:10" ht="16.5" customHeight="1" x14ac:dyDescent="0.2">
      <c r="A18" s="11" t="s">
        <v>6</v>
      </c>
      <c r="B18" s="11" t="s">
        <v>8</v>
      </c>
      <c r="C18" s="8" t="s">
        <v>23</v>
      </c>
      <c r="D18" s="36">
        <v>14622.9</v>
      </c>
      <c r="E18" s="37">
        <v>31683.200000000001</v>
      </c>
      <c r="F18" s="37">
        <v>31683.200000000001</v>
      </c>
      <c r="G18" s="36">
        <v>11194.6</v>
      </c>
      <c r="H18" s="38">
        <f t="shared" si="0"/>
        <v>35.332920917079086</v>
      </c>
      <c r="I18" s="38">
        <f t="shared" si="1"/>
        <v>35.332920917079086</v>
      </c>
      <c r="J18" s="38">
        <f t="shared" si="2"/>
        <v>76.55526605529684</v>
      </c>
    </row>
    <row r="19" spans="1:10" ht="16.5" customHeight="1" x14ac:dyDescent="0.2">
      <c r="A19" s="11" t="s">
        <v>6</v>
      </c>
      <c r="B19" s="11" t="s">
        <v>10</v>
      </c>
      <c r="C19" s="8" t="s">
        <v>97</v>
      </c>
      <c r="D19" s="36">
        <v>0</v>
      </c>
      <c r="E19" s="37">
        <v>0</v>
      </c>
      <c r="F19" s="37">
        <v>0</v>
      </c>
      <c r="G19" s="36">
        <v>0</v>
      </c>
      <c r="H19" s="38">
        <v>0</v>
      </c>
      <c r="I19" s="38">
        <v>0</v>
      </c>
      <c r="J19" s="38">
        <v>0</v>
      </c>
    </row>
    <row r="20" spans="1:10" ht="28.5" x14ac:dyDescent="0.2">
      <c r="A20" s="5" t="s">
        <v>8</v>
      </c>
      <c r="B20" s="5" t="s">
        <v>4</v>
      </c>
      <c r="C20" s="6" t="s">
        <v>24</v>
      </c>
      <c r="D20" s="34">
        <f>SUM(D21:D24)</f>
        <v>171847.9</v>
      </c>
      <c r="E20" s="34">
        <f t="shared" ref="E20:G20" si="4">SUM(E21:E24)</f>
        <v>461065.69999999995</v>
      </c>
      <c r="F20" s="34">
        <f t="shared" si="4"/>
        <v>464096.80000000005</v>
      </c>
      <c r="G20" s="34">
        <f t="shared" si="4"/>
        <v>231611.09999999998</v>
      </c>
      <c r="H20" s="35">
        <f t="shared" si="0"/>
        <v>50.233860380418669</v>
      </c>
      <c r="I20" s="35">
        <f t="shared" si="1"/>
        <v>49.905773967844631</v>
      </c>
      <c r="J20" s="35">
        <f t="shared" si="2"/>
        <v>134.77679971649349</v>
      </c>
    </row>
    <row r="21" spans="1:10" ht="15" x14ac:dyDescent="0.2">
      <c r="A21" s="12" t="s">
        <v>8</v>
      </c>
      <c r="B21" s="12" t="s">
        <v>10</v>
      </c>
      <c r="C21" s="13" t="s">
        <v>25</v>
      </c>
      <c r="D21" s="39">
        <v>43590.9</v>
      </c>
      <c r="E21" s="37">
        <v>84824.7</v>
      </c>
      <c r="F21" s="37">
        <v>87179.3</v>
      </c>
      <c r="G21" s="39">
        <v>42894.9</v>
      </c>
      <c r="H21" s="38">
        <f t="shared" si="0"/>
        <v>50.568879111862465</v>
      </c>
      <c r="I21" s="38">
        <f t="shared" si="1"/>
        <v>49.203079171317043</v>
      </c>
      <c r="J21" s="38">
        <f t="shared" si="2"/>
        <v>98.403336476191129</v>
      </c>
    </row>
    <row r="22" spans="1:10" ht="31.5" customHeight="1" x14ac:dyDescent="0.2">
      <c r="A22" s="12" t="s">
        <v>8</v>
      </c>
      <c r="B22" s="12" t="s">
        <v>26</v>
      </c>
      <c r="C22" s="14" t="s">
        <v>27</v>
      </c>
      <c r="D22" s="39">
        <v>8081.9</v>
      </c>
      <c r="E22" s="37">
        <v>26001.599999999999</v>
      </c>
      <c r="F22" s="37">
        <v>30008.400000000001</v>
      </c>
      <c r="G22" s="39">
        <v>7494.4</v>
      </c>
      <c r="H22" s="38">
        <f t="shared" si="0"/>
        <v>28.822841671281768</v>
      </c>
      <c r="I22" s="38">
        <f t="shared" si="1"/>
        <v>24.974340517988296</v>
      </c>
      <c r="J22" s="38">
        <f t="shared" si="2"/>
        <v>92.730669768247566</v>
      </c>
    </row>
    <row r="23" spans="1:10" ht="15" x14ac:dyDescent="0.2">
      <c r="A23" s="12" t="s">
        <v>8</v>
      </c>
      <c r="B23" s="12" t="s">
        <v>18</v>
      </c>
      <c r="C23" s="14" t="s">
        <v>28</v>
      </c>
      <c r="D23" s="39">
        <v>92962.2</v>
      </c>
      <c r="E23" s="37">
        <v>211273.9</v>
      </c>
      <c r="F23" s="37">
        <v>211145.60000000001</v>
      </c>
      <c r="G23" s="39">
        <v>152143</v>
      </c>
      <c r="H23" s="38">
        <f t="shared" si="0"/>
        <v>72.012207849620808</v>
      </c>
      <c r="I23" s="38">
        <f t="shared" si="1"/>
        <v>72.05596517284755</v>
      </c>
      <c r="J23" s="38">
        <f t="shared" si="2"/>
        <v>163.66114399185906</v>
      </c>
    </row>
    <row r="24" spans="1:10" ht="30.75" customHeight="1" x14ac:dyDescent="0.2">
      <c r="A24" s="15" t="s">
        <v>8</v>
      </c>
      <c r="B24" s="15" t="s">
        <v>29</v>
      </c>
      <c r="C24" s="14" t="s">
        <v>30</v>
      </c>
      <c r="D24" s="39">
        <v>27212.9</v>
      </c>
      <c r="E24" s="37">
        <v>138965.5</v>
      </c>
      <c r="F24" s="37">
        <v>135763.5</v>
      </c>
      <c r="G24" s="39">
        <v>29078.799999999999</v>
      </c>
      <c r="H24" s="38">
        <f t="shared" si="0"/>
        <v>20.925193663175392</v>
      </c>
      <c r="I24" s="38">
        <f t="shared" si="1"/>
        <v>21.41871710732266</v>
      </c>
      <c r="J24" s="38">
        <f t="shared" si="2"/>
        <v>106.85667459182959</v>
      </c>
    </row>
    <row r="25" spans="1:10" ht="14.25" x14ac:dyDescent="0.2">
      <c r="A25" s="16" t="s">
        <v>10</v>
      </c>
      <c r="B25" s="16" t="s">
        <v>4</v>
      </c>
      <c r="C25" s="17" t="s">
        <v>31</v>
      </c>
      <c r="D25" s="40">
        <f>SUM(D26:D35)</f>
        <v>5108040.0999999996</v>
      </c>
      <c r="E25" s="40">
        <f t="shared" ref="E25:G25" si="5">SUM(E26:E35)</f>
        <v>15569957.5</v>
      </c>
      <c r="F25" s="40">
        <f t="shared" si="5"/>
        <v>19392710.099999998</v>
      </c>
      <c r="G25" s="40">
        <f t="shared" si="5"/>
        <v>6109299</v>
      </c>
      <c r="H25" s="35">
        <f t="shared" si="0"/>
        <v>39.237737161453396</v>
      </c>
      <c r="I25" s="35">
        <f t="shared" si="1"/>
        <v>31.503069805596695</v>
      </c>
      <c r="J25" s="35">
        <f t="shared" si="2"/>
        <v>119.60162568026827</v>
      </c>
    </row>
    <row r="26" spans="1:10" ht="15" x14ac:dyDescent="0.2">
      <c r="A26" s="15" t="s">
        <v>10</v>
      </c>
      <c r="B26" s="15" t="s">
        <v>3</v>
      </c>
      <c r="C26" s="14" t="s">
        <v>32</v>
      </c>
      <c r="D26" s="39">
        <v>123358</v>
      </c>
      <c r="E26" s="37">
        <v>317879.7</v>
      </c>
      <c r="F26" s="37">
        <v>350954.7</v>
      </c>
      <c r="G26" s="39">
        <v>139267.79999999999</v>
      </c>
      <c r="H26" s="38">
        <f t="shared" si="0"/>
        <v>43.811479625782958</v>
      </c>
      <c r="I26" s="38">
        <f t="shared" si="1"/>
        <v>39.682557321500461</v>
      </c>
      <c r="J26" s="38">
        <f t="shared" si="2"/>
        <v>112.8972583861606</v>
      </c>
    </row>
    <row r="27" spans="1:10" ht="15" x14ac:dyDescent="0.2">
      <c r="A27" s="15" t="s">
        <v>10</v>
      </c>
      <c r="B27" s="15" t="s">
        <v>6</v>
      </c>
      <c r="C27" s="14" t="s">
        <v>98</v>
      </c>
      <c r="D27" s="39">
        <v>0</v>
      </c>
      <c r="E27" s="37">
        <v>0</v>
      </c>
      <c r="F27" s="37">
        <v>0</v>
      </c>
      <c r="G27" s="39">
        <v>0</v>
      </c>
      <c r="H27" s="38">
        <v>0</v>
      </c>
      <c r="I27" s="38">
        <v>0</v>
      </c>
      <c r="J27" s="38">
        <v>0</v>
      </c>
    </row>
    <row r="28" spans="1:10" ht="17.25" customHeight="1" x14ac:dyDescent="0.2">
      <c r="A28" s="12" t="s">
        <v>10</v>
      </c>
      <c r="B28" s="12" t="s">
        <v>10</v>
      </c>
      <c r="C28" s="13" t="s">
        <v>33</v>
      </c>
      <c r="D28" s="39">
        <v>0</v>
      </c>
      <c r="E28" s="37">
        <v>11500.7</v>
      </c>
      <c r="F28" s="37">
        <v>4775.8999999999996</v>
      </c>
      <c r="G28" s="39">
        <v>0</v>
      </c>
      <c r="H28" s="38">
        <f t="shared" si="0"/>
        <v>0</v>
      </c>
      <c r="I28" s="38">
        <f t="shared" si="1"/>
        <v>0</v>
      </c>
      <c r="J28" s="38">
        <v>0</v>
      </c>
    </row>
    <row r="29" spans="1:10" ht="15" x14ac:dyDescent="0.2">
      <c r="A29" s="12" t="s">
        <v>10</v>
      </c>
      <c r="B29" s="12" t="s">
        <v>12</v>
      </c>
      <c r="C29" s="13" t="s">
        <v>34</v>
      </c>
      <c r="D29" s="39">
        <v>934066.9</v>
      </c>
      <c r="E29" s="37">
        <v>2276654.6</v>
      </c>
      <c r="F29" s="37">
        <v>1947496.6</v>
      </c>
      <c r="G29" s="39">
        <v>725260.5</v>
      </c>
      <c r="H29" s="38">
        <f t="shared" si="0"/>
        <v>31.856413353171796</v>
      </c>
      <c r="I29" s="38">
        <f t="shared" si="1"/>
        <v>37.240655516420411</v>
      </c>
      <c r="J29" s="38">
        <f t="shared" si="2"/>
        <v>77.645455587817096</v>
      </c>
    </row>
    <row r="30" spans="1:10" ht="15" x14ac:dyDescent="0.2">
      <c r="A30" s="12" t="s">
        <v>10</v>
      </c>
      <c r="B30" s="12" t="s">
        <v>14</v>
      </c>
      <c r="C30" s="13" t="s">
        <v>35</v>
      </c>
      <c r="D30" s="39">
        <v>12586.7</v>
      </c>
      <c r="E30" s="37">
        <v>138897.29999999999</v>
      </c>
      <c r="F30" s="37">
        <v>209352.8</v>
      </c>
      <c r="G30" s="39">
        <v>42432.2</v>
      </c>
      <c r="H30" s="38">
        <f t="shared" si="0"/>
        <v>30.54933393233706</v>
      </c>
      <c r="I30" s="38">
        <f t="shared" si="1"/>
        <v>20.268274415245461</v>
      </c>
      <c r="J30" s="38">
        <v>0</v>
      </c>
    </row>
    <row r="31" spans="1:10" ht="15" x14ac:dyDescent="0.2">
      <c r="A31" s="12" t="s">
        <v>10</v>
      </c>
      <c r="B31" s="12" t="s">
        <v>16</v>
      </c>
      <c r="C31" s="14" t="s">
        <v>36</v>
      </c>
      <c r="D31" s="39">
        <v>144088.70000000001</v>
      </c>
      <c r="E31" s="37">
        <v>434897.5</v>
      </c>
      <c r="F31" s="37">
        <v>475124.3</v>
      </c>
      <c r="G31" s="39">
        <v>191107</v>
      </c>
      <c r="H31" s="38">
        <f t="shared" si="0"/>
        <v>43.942998062761916</v>
      </c>
      <c r="I31" s="38">
        <f t="shared" si="1"/>
        <v>40.222527031347376</v>
      </c>
      <c r="J31" s="38">
        <f t="shared" si="2"/>
        <v>132.6314971264228</v>
      </c>
    </row>
    <row r="32" spans="1:10" ht="15" x14ac:dyDescent="0.2">
      <c r="A32" s="12" t="s">
        <v>10</v>
      </c>
      <c r="B32" s="12" t="s">
        <v>37</v>
      </c>
      <c r="C32" s="13" t="s">
        <v>38</v>
      </c>
      <c r="D32" s="39">
        <v>447495.4</v>
      </c>
      <c r="E32" s="37">
        <v>1777648.1</v>
      </c>
      <c r="F32" s="37">
        <v>1439133.2</v>
      </c>
      <c r="G32" s="39">
        <v>568393</v>
      </c>
      <c r="H32" s="38">
        <f t="shared" si="0"/>
        <v>31.974438585454568</v>
      </c>
      <c r="I32" s="38">
        <f t="shared" si="1"/>
        <v>39.495510214064964</v>
      </c>
      <c r="J32" s="38">
        <f t="shared" si="2"/>
        <v>127.01650117520759</v>
      </c>
    </row>
    <row r="33" spans="1:10" ht="15" x14ac:dyDescent="0.2">
      <c r="A33" s="12" t="s">
        <v>10</v>
      </c>
      <c r="B33" s="15" t="s">
        <v>26</v>
      </c>
      <c r="C33" s="14" t="s">
        <v>39</v>
      </c>
      <c r="D33" s="39">
        <v>1593077.2</v>
      </c>
      <c r="E33" s="37">
        <v>6635428.5999999996</v>
      </c>
      <c r="F33" s="37">
        <v>10279475.6</v>
      </c>
      <c r="G33" s="39">
        <v>2507568</v>
      </c>
      <c r="H33" s="38">
        <f t="shared" si="0"/>
        <v>37.790595772517243</v>
      </c>
      <c r="I33" s="38">
        <f t="shared" si="1"/>
        <v>24.393929200045964</v>
      </c>
      <c r="J33" s="38">
        <f t="shared" si="2"/>
        <v>157.40404796453055</v>
      </c>
    </row>
    <row r="34" spans="1:10" ht="15" x14ac:dyDescent="0.2">
      <c r="A34" s="12" t="s">
        <v>10</v>
      </c>
      <c r="B34" s="15" t="s">
        <v>18</v>
      </c>
      <c r="C34" s="13" t="s">
        <v>40</v>
      </c>
      <c r="D34" s="39">
        <v>196276.1</v>
      </c>
      <c r="E34" s="37">
        <v>382362.5</v>
      </c>
      <c r="F34" s="37">
        <v>504081.1</v>
      </c>
      <c r="G34" s="39">
        <v>191871</v>
      </c>
      <c r="H34" s="38">
        <f t="shared" si="0"/>
        <v>50.180391644055057</v>
      </c>
      <c r="I34" s="38">
        <f t="shared" si="1"/>
        <v>38.063517953757838</v>
      </c>
      <c r="J34" s="38">
        <f t="shared" si="2"/>
        <v>97.755661540044855</v>
      </c>
    </row>
    <row r="35" spans="1:10" ht="16.5" customHeight="1" x14ac:dyDescent="0.2">
      <c r="A35" s="12" t="s">
        <v>10</v>
      </c>
      <c r="B35" s="15" t="s">
        <v>41</v>
      </c>
      <c r="C35" s="13" t="s">
        <v>42</v>
      </c>
      <c r="D35" s="39">
        <v>1657091.1</v>
      </c>
      <c r="E35" s="37">
        <v>3594688.5</v>
      </c>
      <c r="F35" s="37">
        <v>4182315.9</v>
      </c>
      <c r="G35" s="39">
        <v>1743399.5</v>
      </c>
      <c r="H35" s="38">
        <f t="shared" si="0"/>
        <v>48.499320594816488</v>
      </c>
      <c r="I35" s="38">
        <f t="shared" si="1"/>
        <v>41.685026709723196</v>
      </c>
      <c r="J35" s="38">
        <f t="shared" si="2"/>
        <v>105.20842819082186</v>
      </c>
    </row>
    <row r="36" spans="1:10" ht="14.25" x14ac:dyDescent="0.2">
      <c r="A36" s="5" t="s">
        <v>12</v>
      </c>
      <c r="B36" s="5" t="s">
        <v>4</v>
      </c>
      <c r="C36" s="6" t="s">
        <v>43</v>
      </c>
      <c r="D36" s="34">
        <f>SUM(D38:D41)+D37</f>
        <v>727087.9</v>
      </c>
      <c r="E36" s="34">
        <f t="shared" ref="E36:G36" si="6">SUM(E38:E41)+E37</f>
        <v>4316915.7</v>
      </c>
      <c r="F36" s="34">
        <f t="shared" si="6"/>
        <v>4950402.4000000004</v>
      </c>
      <c r="G36" s="34">
        <f t="shared" si="6"/>
        <v>585002.10000000009</v>
      </c>
      <c r="H36" s="35">
        <f t="shared" si="0"/>
        <v>13.551390405886316</v>
      </c>
      <c r="I36" s="35">
        <f t="shared" si="1"/>
        <v>11.8172635824514</v>
      </c>
      <c r="J36" s="35">
        <f t="shared" si="2"/>
        <v>80.458236205003558</v>
      </c>
    </row>
    <row r="37" spans="1:10" ht="15" x14ac:dyDescent="0.2">
      <c r="A37" s="12" t="s">
        <v>12</v>
      </c>
      <c r="B37" s="15" t="s">
        <v>3</v>
      </c>
      <c r="C37" s="8" t="s">
        <v>44</v>
      </c>
      <c r="D37" s="36">
        <v>41552.6</v>
      </c>
      <c r="E37" s="37">
        <v>790537.9</v>
      </c>
      <c r="F37" s="37">
        <v>982323.3</v>
      </c>
      <c r="G37" s="36">
        <v>39200.800000000003</v>
      </c>
      <c r="H37" s="38">
        <f t="shared" si="0"/>
        <v>4.9587502382871209</v>
      </c>
      <c r="I37" s="38">
        <f t="shared" si="1"/>
        <v>3.9906210104147992</v>
      </c>
      <c r="J37" s="38">
        <f t="shared" si="2"/>
        <v>94.340185692351383</v>
      </c>
    </row>
    <row r="38" spans="1:10" ht="15" x14ac:dyDescent="0.2">
      <c r="A38" s="11" t="s">
        <v>12</v>
      </c>
      <c r="B38" s="11" t="s">
        <v>6</v>
      </c>
      <c r="C38" s="8" t="s">
        <v>45</v>
      </c>
      <c r="D38" s="36">
        <v>588778.9</v>
      </c>
      <c r="E38" s="37">
        <v>1995701.3</v>
      </c>
      <c r="F38" s="37">
        <v>2169094.7000000002</v>
      </c>
      <c r="G38" s="36">
        <v>381326.2</v>
      </c>
      <c r="H38" s="38">
        <f t="shared" si="0"/>
        <v>19.107378443858309</v>
      </c>
      <c r="I38" s="38">
        <f t="shared" si="1"/>
        <v>17.579970113799089</v>
      </c>
      <c r="J38" s="38">
        <f t="shared" si="2"/>
        <v>64.765602164072106</v>
      </c>
    </row>
    <row r="39" spans="1:10" ht="15" x14ac:dyDescent="0.2">
      <c r="A39" s="11" t="s">
        <v>12</v>
      </c>
      <c r="B39" s="11" t="s">
        <v>8</v>
      </c>
      <c r="C39" s="8" t="s">
        <v>46</v>
      </c>
      <c r="D39" s="36">
        <v>23771.9</v>
      </c>
      <c r="E39" s="37">
        <v>1348833.3</v>
      </c>
      <c r="F39" s="37">
        <v>1622156.5</v>
      </c>
      <c r="G39" s="36">
        <v>81504.800000000003</v>
      </c>
      <c r="H39" s="38">
        <f t="shared" si="0"/>
        <v>6.0426147545437976</v>
      </c>
      <c r="I39" s="38">
        <f t="shared" si="1"/>
        <v>5.0244720530972193</v>
      </c>
      <c r="J39" s="38">
        <v>0</v>
      </c>
    </row>
    <row r="40" spans="1:10" ht="30" x14ac:dyDescent="0.2">
      <c r="A40" s="11" t="s">
        <v>12</v>
      </c>
      <c r="B40" s="11" t="s">
        <v>10</v>
      </c>
      <c r="C40" s="8" t="s">
        <v>99</v>
      </c>
      <c r="D40" s="36">
        <v>0</v>
      </c>
      <c r="E40" s="37">
        <v>0</v>
      </c>
      <c r="F40" s="37">
        <v>0</v>
      </c>
      <c r="G40" s="36">
        <v>0</v>
      </c>
      <c r="H40" s="38">
        <v>0</v>
      </c>
      <c r="I40" s="38">
        <v>0</v>
      </c>
      <c r="J40" s="38">
        <v>0</v>
      </c>
    </row>
    <row r="41" spans="1:10" ht="29.25" customHeight="1" x14ac:dyDescent="0.2">
      <c r="A41" s="12" t="s">
        <v>12</v>
      </c>
      <c r="B41" s="15" t="s">
        <v>12</v>
      </c>
      <c r="C41" s="10" t="s">
        <v>47</v>
      </c>
      <c r="D41" s="36">
        <v>72984.5</v>
      </c>
      <c r="E41" s="37">
        <v>181843.20000000001</v>
      </c>
      <c r="F41" s="37">
        <v>176827.9</v>
      </c>
      <c r="G41" s="36">
        <v>82970.3</v>
      </c>
      <c r="H41" s="38">
        <f t="shared" si="0"/>
        <v>45.627386671593989</v>
      </c>
      <c r="I41" s="38">
        <f t="shared" si="1"/>
        <v>46.921498247731272</v>
      </c>
      <c r="J41" s="38">
        <f t="shared" si="2"/>
        <v>113.68208318204552</v>
      </c>
    </row>
    <row r="42" spans="1:10" ht="14.25" x14ac:dyDescent="0.2">
      <c r="A42" s="5" t="s">
        <v>14</v>
      </c>
      <c r="B42" s="5" t="s">
        <v>4</v>
      </c>
      <c r="C42" s="6" t="s">
        <v>48</v>
      </c>
      <c r="D42" s="40">
        <f>SUM(D43:D45)</f>
        <v>14832.2</v>
      </c>
      <c r="E42" s="40">
        <f t="shared" ref="E42:G42" si="7">SUM(E43:E45)</f>
        <v>135831.5</v>
      </c>
      <c r="F42" s="40">
        <f t="shared" si="7"/>
        <v>223813.1</v>
      </c>
      <c r="G42" s="40">
        <f t="shared" si="7"/>
        <v>46264.3</v>
      </c>
      <c r="H42" s="35">
        <f t="shared" si="0"/>
        <v>34.060067068389884</v>
      </c>
      <c r="I42" s="35">
        <f t="shared" si="1"/>
        <v>20.670952683287975</v>
      </c>
      <c r="J42" s="35">
        <f t="shared" si="2"/>
        <v>311.91798923962727</v>
      </c>
    </row>
    <row r="43" spans="1:10" ht="15" x14ac:dyDescent="0.2">
      <c r="A43" s="11" t="s">
        <v>14</v>
      </c>
      <c r="B43" s="11" t="s">
        <v>3</v>
      </c>
      <c r="C43" s="8" t="s">
        <v>49</v>
      </c>
      <c r="D43" s="39">
        <v>0</v>
      </c>
      <c r="E43" s="37">
        <v>0</v>
      </c>
      <c r="F43" s="37">
        <v>0</v>
      </c>
      <c r="G43" s="39">
        <v>0</v>
      </c>
      <c r="H43" s="38">
        <v>0</v>
      </c>
      <c r="I43" s="38">
        <v>0</v>
      </c>
      <c r="J43" s="38">
        <v>0</v>
      </c>
    </row>
    <row r="44" spans="1:10" ht="30" x14ac:dyDescent="0.2">
      <c r="A44" s="12" t="s">
        <v>14</v>
      </c>
      <c r="B44" s="15" t="s">
        <v>8</v>
      </c>
      <c r="C44" s="14" t="s">
        <v>50</v>
      </c>
      <c r="D44" s="39">
        <v>8877.2000000000007</v>
      </c>
      <c r="E44" s="37">
        <v>118999</v>
      </c>
      <c r="F44" s="37">
        <v>205270.6</v>
      </c>
      <c r="G44" s="39">
        <v>39267.800000000003</v>
      </c>
      <c r="H44" s="38">
        <f t="shared" si="0"/>
        <v>32.998428558223182</v>
      </c>
      <c r="I44" s="38">
        <f t="shared" si="1"/>
        <v>19.129773089765411</v>
      </c>
      <c r="J44" s="38">
        <f t="shared" si="2"/>
        <v>442.34443292930206</v>
      </c>
    </row>
    <row r="45" spans="1:10" ht="17.25" customHeight="1" x14ac:dyDescent="0.2">
      <c r="A45" s="12" t="s">
        <v>14</v>
      </c>
      <c r="B45" s="15" t="s">
        <v>12</v>
      </c>
      <c r="C45" s="13" t="s">
        <v>51</v>
      </c>
      <c r="D45" s="39">
        <v>5955</v>
      </c>
      <c r="E45" s="37">
        <v>16832.5</v>
      </c>
      <c r="F45" s="37">
        <v>18542.5</v>
      </c>
      <c r="G45" s="39">
        <v>6996.5</v>
      </c>
      <c r="H45" s="38">
        <f t="shared" si="0"/>
        <v>41.565424030892615</v>
      </c>
      <c r="I45" s="38">
        <f t="shared" si="1"/>
        <v>37.732236753404344</v>
      </c>
      <c r="J45" s="38">
        <f t="shared" si="2"/>
        <v>117.48950461796809</v>
      </c>
    </row>
    <row r="46" spans="1:10" ht="14.25" x14ac:dyDescent="0.2">
      <c r="A46" s="5" t="s">
        <v>16</v>
      </c>
      <c r="B46" s="5" t="s">
        <v>4</v>
      </c>
      <c r="C46" s="6" t="s">
        <v>52</v>
      </c>
      <c r="D46" s="34">
        <f>SUM(D47:D54)</f>
        <v>6487301.6999999993</v>
      </c>
      <c r="E46" s="34">
        <f t="shared" ref="E46:G46" si="8">SUM(E47:E54)</f>
        <v>17123703.5</v>
      </c>
      <c r="F46" s="34">
        <f t="shared" si="8"/>
        <v>16997696.900000002</v>
      </c>
      <c r="G46" s="34">
        <f t="shared" si="8"/>
        <v>7271469.5</v>
      </c>
      <c r="H46" s="35">
        <f t="shared" si="0"/>
        <v>42.464350658722864</v>
      </c>
      <c r="I46" s="35">
        <f t="shared" si="1"/>
        <v>42.779145567656279</v>
      </c>
      <c r="J46" s="35">
        <f t="shared" si="2"/>
        <v>112.08773441198213</v>
      </c>
    </row>
    <row r="47" spans="1:10" ht="15" x14ac:dyDescent="0.2">
      <c r="A47" s="7" t="s">
        <v>16</v>
      </c>
      <c r="B47" s="18" t="s">
        <v>3</v>
      </c>
      <c r="C47" s="10" t="s">
        <v>53</v>
      </c>
      <c r="D47" s="36">
        <v>1730987.5</v>
      </c>
      <c r="E47" s="37">
        <v>4407950.5999999996</v>
      </c>
      <c r="F47" s="37">
        <v>4407275</v>
      </c>
      <c r="G47" s="36">
        <v>1991620.2</v>
      </c>
      <c r="H47" s="38">
        <f t="shared" si="0"/>
        <v>45.182452816054699</v>
      </c>
      <c r="I47" s="38">
        <f t="shared" si="1"/>
        <v>45.18937892461895</v>
      </c>
      <c r="J47" s="38">
        <f t="shared" si="2"/>
        <v>115.05687938243344</v>
      </c>
    </row>
    <row r="48" spans="1:10" ht="15" x14ac:dyDescent="0.2">
      <c r="A48" s="7" t="s">
        <v>16</v>
      </c>
      <c r="B48" s="18" t="s">
        <v>6</v>
      </c>
      <c r="C48" s="10" t="s">
        <v>54</v>
      </c>
      <c r="D48" s="36">
        <v>3503367.5</v>
      </c>
      <c r="E48" s="37">
        <v>8875101.4000000004</v>
      </c>
      <c r="F48" s="37">
        <v>9119103.5</v>
      </c>
      <c r="G48" s="36">
        <v>3938981.4</v>
      </c>
      <c r="H48" s="38">
        <f t="shared" si="0"/>
        <v>44.38238192974336</v>
      </c>
      <c r="I48" s="38">
        <f t="shared" si="1"/>
        <v>43.194831597206893</v>
      </c>
      <c r="J48" s="38">
        <f t="shared" si="2"/>
        <v>112.43414800188675</v>
      </c>
    </row>
    <row r="49" spans="1:10" ht="15" x14ac:dyDescent="0.2">
      <c r="A49" s="7" t="s">
        <v>16</v>
      </c>
      <c r="B49" s="18" t="s">
        <v>8</v>
      </c>
      <c r="C49" s="10" t="s">
        <v>55</v>
      </c>
      <c r="D49" s="36">
        <v>44238</v>
      </c>
      <c r="E49" s="37">
        <v>225052</v>
      </c>
      <c r="F49" s="37">
        <v>248917.6</v>
      </c>
      <c r="G49" s="36">
        <v>45308.4</v>
      </c>
      <c r="H49" s="38">
        <f t="shared" si="0"/>
        <v>20.132413842134262</v>
      </c>
      <c r="I49" s="38">
        <f t="shared" si="1"/>
        <v>18.202168107036222</v>
      </c>
      <c r="J49" s="38">
        <f t="shared" si="2"/>
        <v>102.41963922419639</v>
      </c>
    </row>
    <row r="50" spans="1:10" ht="15" x14ac:dyDescent="0.2">
      <c r="A50" s="7" t="s">
        <v>16</v>
      </c>
      <c r="B50" s="18" t="s">
        <v>10</v>
      </c>
      <c r="C50" s="10" t="s">
        <v>56</v>
      </c>
      <c r="D50" s="36">
        <v>802025.8</v>
      </c>
      <c r="E50" s="37">
        <v>1515432.2</v>
      </c>
      <c r="F50" s="37">
        <v>1566182.9</v>
      </c>
      <c r="G50" s="36">
        <v>823907.2</v>
      </c>
      <c r="H50" s="38">
        <f t="shared" si="0"/>
        <v>54.36780345567422</v>
      </c>
      <c r="I50" s="38">
        <f t="shared" si="1"/>
        <v>52.606065358011513</v>
      </c>
      <c r="J50" s="38">
        <f t="shared" si="2"/>
        <v>102.72826634754142</v>
      </c>
    </row>
    <row r="51" spans="1:10" ht="31.5" customHeight="1" x14ac:dyDescent="0.2">
      <c r="A51" s="7" t="s">
        <v>16</v>
      </c>
      <c r="B51" s="18" t="s">
        <v>12</v>
      </c>
      <c r="C51" s="8" t="s">
        <v>57</v>
      </c>
      <c r="D51" s="36">
        <v>109229</v>
      </c>
      <c r="E51" s="37">
        <v>504107.2</v>
      </c>
      <c r="F51" s="37">
        <v>503111.4</v>
      </c>
      <c r="G51" s="36">
        <v>121881.60000000001</v>
      </c>
      <c r="H51" s="38">
        <f t="shared" si="0"/>
        <v>24.177714581343015</v>
      </c>
      <c r="I51" s="38">
        <f t="shared" si="1"/>
        <v>24.225569128427622</v>
      </c>
      <c r="J51" s="38">
        <f t="shared" si="2"/>
        <v>111.58355381812524</v>
      </c>
    </row>
    <row r="52" spans="1:10" ht="16.5" customHeight="1" x14ac:dyDescent="0.2">
      <c r="A52" s="7" t="s">
        <v>16</v>
      </c>
      <c r="B52" s="18" t="s">
        <v>14</v>
      </c>
      <c r="C52" s="8" t="s">
        <v>100</v>
      </c>
      <c r="D52" s="36">
        <v>0</v>
      </c>
      <c r="E52" s="37">
        <v>0</v>
      </c>
      <c r="F52" s="37">
        <v>0</v>
      </c>
      <c r="G52" s="36">
        <v>0</v>
      </c>
      <c r="H52" s="38">
        <v>0</v>
      </c>
      <c r="I52" s="38">
        <v>0</v>
      </c>
      <c r="J52" s="38">
        <v>0</v>
      </c>
    </row>
    <row r="53" spans="1:10" ht="18" customHeight="1" x14ac:dyDescent="0.2">
      <c r="A53" s="7" t="s">
        <v>16</v>
      </c>
      <c r="B53" s="7" t="s">
        <v>16</v>
      </c>
      <c r="C53" s="10" t="s">
        <v>91</v>
      </c>
      <c r="D53" s="36">
        <v>137448.79999999999</v>
      </c>
      <c r="E53" s="37">
        <v>306497</v>
      </c>
      <c r="F53" s="37">
        <v>365794.9</v>
      </c>
      <c r="G53" s="36">
        <v>106484.2</v>
      </c>
      <c r="H53" s="38">
        <f t="shared" si="0"/>
        <v>34.742330267506695</v>
      </c>
      <c r="I53" s="38">
        <f t="shared" si="1"/>
        <v>29.110356650680476</v>
      </c>
      <c r="J53" s="38">
        <f t="shared" si="2"/>
        <v>77.471902264697846</v>
      </c>
    </row>
    <row r="54" spans="1:10" ht="15" x14ac:dyDescent="0.2">
      <c r="A54" s="7" t="s">
        <v>16</v>
      </c>
      <c r="B54" s="7" t="s">
        <v>26</v>
      </c>
      <c r="C54" s="10" t="s">
        <v>58</v>
      </c>
      <c r="D54" s="36">
        <v>160005.1</v>
      </c>
      <c r="E54" s="37">
        <v>1289563.1000000001</v>
      </c>
      <c r="F54" s="37">
        <v>787311.6</v>
      </c>
      <c r="G54" s="36">
        <v>243286.5</v>
      </c>
      <c r="H54" s="38">
        <f t="shared" si="0"/>
        <v>18.865808117493437</v>
      </c>
      <c r="I54" s="38">
        <f t="shared" si="1"/>
        <v>30.900916485925013</v>
      </c>
      <c r="J54" s="38">
        <f t="shared" si="2"/>
        <v>152.0492159312422</v>
      </c>
    </row>
    <row r="55" spans="1:10" ht="14.25" x14ac:dyDescent="0.2">
      <c r="A55" s="5" t="s">
        <v>37</v>
      </c>
      <c r="B55" s="5" t="s">
        <v>4</v>
      </c>
      <c r="C55" s="6" t="s">
        <v>59</v>
      </c>
      <c r="D55" s="34">
        <f>SUM(D56:D57)</f>
        <v>484672.4</v>
      </c>
      <c r="E55" s="34">
        <f t="shared" ref="E55:G55" si="9">SUM(E56:E57)</f>
        <v>1030941.3</v>
      </c>
      <c r="F55" s="34">
        <f t="shared" si="9"/>
        <v>1108079.5</v>
      </c>
      <c r="G55" s="34">
        <f t="shared" si="9"/>
        <v>488089.3</v>
      </c>
      <c r="H55" s="35">
        <f t="shared" si="0"/>
        <v>47.344043739444714</v>
      </c>
      <c r="I55" s="35">
        <f t="shared" si="1"/>
        <v>44.048220366859958</v>
      </c>
      <c r="J55" s="35">
        <f t="shared" si="2"/>
        <v>100.70499166034624</v>
      </c>
    </row>
    <row r="56" spans="1:10" ht="15" x14ac:dyDescent="0.2">
      <c r="A56" s="12" t="s">
        <v>37</v>
      </c>
      <c r="B56" s="18" t="s">
        <v>3</v>
      </c>
      <c r="C56" s="13" t="s">
        <v>60</v>
      </c>
      <c r="D56" s="39">
        <v>460224</v>
      </c>
      <c r="E56" s="37">
        <v>919367</v>
      </c>
      <c r="F56" s="37">
        <v>973666.5</v>
      </c>
      <c r="G56" s="39">
        <v>448255.7</v>
      </c>
      <c r="H56" s="38">
        <f t="shared" si="0"/>
        <v>48.756992582940214</v>
      </c>
      <c r="I56" s="38">
        <f t="shared" si="1"/>
        <v>46.03790928413374</v>
      </c>
      <c r="J56" s="38">
        <f t="shared" si="2"/>
        <v>97.399462001112497</v>
      </c>
    </row>
    <row r="57" spans="1:10" ht="17.25" customHeight="1" x14ac:dyDescent="0.2">
      <c r="A57" s="12" t="s">
        <v>37</v>
      </c>
      <c r="B57" s="7" t="s">
        <v>10</v>
      </c>
      <c r="C57" s="14" t="s">
        <v>61</v>
      </c>
      <c r="D57" s="39">
        <v>24448.400000000001</v>
      </c>
      <c r="E57" s="37">
        <v>111574.3</v>
      </c>
      <c r="F57" s="37">
        <v>134413</v>
      </c>
      <c r="G57" s="39">
        <v>39833.599999999999</v>
      </c>
      <c r="H57" s="38">
        <f t="shared" si="0"/>
        <v>35.701411525772507</v>
      </c>
      <c r="I57" s="38">
        <f t="shared" si="1"/>
        <v>29.635228735315778</v>
      </c>
      <c r="J57" s="38">
        <f t="shared" si="2"/>
        <v>162.92927144516614</v>
      </c>
    </row>
    <row r="58" spans="1:10" ht="14.25" x14ac:dyDescent="0.2">
      <c r="A58" s="5" t="s">
        <v>26</v>
      </c>
      <c r="B58" s="5" t="s">
        <v>4</v>
      </c>
      <c r="C58" s="6" t="s">
        <v>62</v>
      </c>
      <c r="D58" s="34">
        <f>SUM(D59:D65)</f>
        <v>2531804.0999999996</v>
      </c>
      <c r="E58" s="34">
        <f t="shared" ref="E58:G58" si="10">SUM(E59:E65)</f>
        <v>6357711.5</v>
      </c>
      <c r="F58" s="34">
        <f t="shared" si="10"/>
        <v>8365128.4000000004</v>
      </c>
      <c r="G58" s="34">
        <f t="shared" si="10"/>
        <v>4439840.8</v>
      </c>
      <c r="H58" s="35">
        <f t="shared" si="0"/>
        <v>69.833945752335566</v>
      </c>
      <c r="I58" s="35">
        <f t="shared" si="1"/>
        <v>53.075584589950822</v>
      </c>
      <c r="J58" s="35">
        <f t="shared" si="2"/>
        <v>175.36273047349914</v>
      </c>
    </row>
    <row r="59" spans="1:10" ht="15" x14ac:dyDescent="0.2">
      <c r="A59" s="12" t="s">
        <v>26</v>
      </c>
      <c r="B59" s="19" t="s">
        <v>3</v>
      </c>
      <c r="C59" s="14" t="s">
        <v>63</v>
      </c>
      <c r="D59" s="39">
        <v>886295.4</v>
      </c>
      <c r="E59" s="37">
        <v>1966523.5</v>
      </c>
      <c r="F59" s="37">
        <v>2829216.4</v>
      </c>
      <c r="G59" s="39">
        <v>1316947.6000000001</v>
      </c>
      <c r="H59" s="38">
        <f t="shared" si="0"/>
        <v>66.968312354263759</v>
      </c>
      <c r="I59" s="38">
        <f t="shared" si="1"/>
        <v>46.548139619153915</v>
      </c>
      <c r="J59" s="38">
        <f t="shared" si="2"/>
        <v>148.59014274473276</v>
      </c>
    </row>
    <row r="60" spans="1:10" ht="15" x14ac:dyDescent="0.2">
      <c r="A60" s="12" t="s">
        <v>26</v>
      </c>
      <c r="B60" s="15" t="s">
        <v>6</v>
      </c>
      <c r="C60" s="14" t="s">
        <v>64</v>
      </c>
      <c r="D60" s="39">
        <v>133733.5</v>
      </c>
      <c r="E60" s="37">
        <v>616869.9</v>
      </c>
      <c r="F60" s="37">
        <v>752958.6</v>
      </c>
      <c r="G60" s="39">
        <v>252097.8</v>
      </c>
      <c r="H60" s="38">
        <f t="shared" si="0"/>
        <v>40.867255802236421</v>
      </c>
      <c r="I60" s="38">
        <f t="shared" si="1"/>
        <v>33.480964292060676</v>
      </c>
      <c r="J60" s="38">
        <f t="shared" si="2"/>
        <v>188.50759159073829</v>
      </c>
    </row>
    <row r="61" spans="1:10" ht="15" x14ac:dyDescent="0.2">
      <c r="A61" s="12" t="s">
        <v>26</v>
      </c>
      <c r="B61" s="15" t="s">
        <v>10</v>
      </c>
      <c r="C61" s="14" t="s">
        <v>65</v>
      </c>
      <c r="D61" s="39">
        <v>29581.3</v>
      </c>
      <c r="E61" s="37">
        <v>69408.600000000006</v>
      </c>
      <c r="F61" s="37">
        <v>69981.7</v>
      </c>
      <c r="G61" s="39">
        <v>30962.2</v>
      </c>
      <c r="H61" s="38">
        <f t="shared" si="0"/>
        <v>44.608593171451375</v>
      </c>
      <c r="I61" s="38">
        <f t="shared" si="1"/>
        <v>44.243280743394351</v>
      </c>
      <c r="J61" s="38">
        <f t="shared" si="2"/>
        <v>104.66815183916867</v>
      </c>
    </row>
    <row r="62" spans="1:10" ht="15" x14ac:dyDescent="0.2">
      <c r="A62" s="12" t="s">
        <v>26</v>
      </c>
      <c r="B62" s="15" t="s">
        <v>12</v>
      </c>
      <c r="C62" s="14" t="s">
        <v>66</v>
      </c>
      <c r="D62" s="39">
        <v>91262.399999999994</v>
      </c>
      <c r="E62" s="37">
        <v>171301.4</v>
      </c>
      <c r="F62" s="37">
        <v>186606.5</v>
      </c>
      <c r="G62" s="39">
        <v>103783.4</v>
      </c>
      <c r="H62" s="38">
        <f t="shared" si="0"/>
        <v>60.585260832661028</v>
      </c>
      <c r="I62" s="38">
        <f t="shared" si="1"/>
        <v>55.61617628539198</v>
      </c>
      <c r="J62" s="38">
        <f t="shared" si="2"/>
        <v>113.71977944914885</v>
      </c>
    </row>
    <row r="63" spans="1:10" ht="30.75" customHeight="1" x14ac:dyDescent="0.2">
      <c r="A63" s="12" t="s">
        <v>26</v>
      </c>
      <c r="B63" s="15" t="s">
        <v>14</v>
      </c>
      <c r="C63" s="14" t="s">
        <v>67</v>
      </c>
      <c r="D63" s="39">
        <v>58150</v>
      </c>
      <c r="E63" s="37">
        <v>105820</v>
      </c>
      <c r="F63" s="37">
        <v>105820</v>
      </c>
      <c r="G63" s="39">
        <v>68200</v>
      </c>
      <c r="H63" s="38">
        <f t="shared" si="0"/>
        <v>64.449064449064451</v>
      </c>
      <c r="I63" s="38">
        <f t="shared" si="1"/>
        <v>64.449064449064451</v>
      </c>
      <c r="J63" s="38">
        <f t="shared" si="2"/>
        <v>117.2828890799656</v>
      </c>
    </row>
    <row r="64" spans="1:10" ht="30.75" customHeight="1" x14ac:dyDescent="0.2">
      <c r="A64" s="12" t="s">
        <v>26</v>
      </c>
      <c r="B64" s="15" t="s">
        <v>37</v>
      </c>
      <c r="C64" s="14" t="s">
        <v>101</v>
      </c>
      <c r="D64" s="39">
        <v>0</v>
      </c>
      <c r="E64" s="37">
        <v>0</v>
      </c>
      <c r="F64" s="37">
        <v>0</v>
      </c>
      <c r="G64" s="39">
        <v>0</v>
      </c>
      <c r="H64" s="38">
        <v>0</v>
      </c>
      <c r="I64" s="38">
        <v>0</v>
      </c>
      <c r="J64" s="38">
        <v>0</v>
      </c>
    </row>
    <row r="65" spans="1:10" ht="17.25" customHeight="1" x14ac:dyDescent="0.2">
      <c r="A65" s="12" t="s">
        <v>26</v>
      </c>
      <c r="B65" s="15" t="s">
        <v>26</v>
      </c>
      <c r="C65" s="14" t="s">
        <v>68</v>
      </c>
      <c r="D65" s="39">
        <v>1332781.5</v>
      </c>
      <c r="E65" s="37">
        <v>3427788.1</v>
      </c>
      <c r="F65" s="37">
        <v>4420545.2</v>
      </c>
      <c r="G65" s="39">
        <v>2667849.7999999998</v>
      </c>
      <c r="H65" s="38">
        <f t="shared" si="0"/>
        <v>77.830067733766853</v>
      </c>
      <c r="I65" s="38">
        <f t="shared" si="1"/>
        <v>60.351148541587129</v>
      </c>
      <c r="J65" s="38">
        <f t="shared" si="2"/>
        <v>200.17158101309178</v>
      </c>
    </row>
    <row r="66" spans="1:10" ht="14.25" x14ac:dyDescent="0.2">
      <c r="A66" s="5" t="s">
        <v>18</v>
      </c>
      <c r="B66" s="5" t="s">
        <v>4</v>
      </c>
      <c r="C66" s="6" t="s">
        <v>69</v>
      </c>
      <c r="D66" s="34">
        <f>SUM(D67:D71)</f>
        <v>7135898.5</v>
      </c>
      <c r="E66" s="34">
        <f t="shared" ref="E66:G66" si="11">SUM(E67:E71)</f>
        <v>14709900.300000001</v>
      </c>
      <c r="F66" s="34">
        <f t="shared" si="11"/>
        <v>15805079.800000001</v>
      </c>
      <c r="G66" s="34">
        <f t="shared" si="11"/>
        <v>7190988.6000000006</v>
      </c>
      <c r="H66" s="35">
        <f t="shared" si="0"/>
        <v>48.885366000747133</v>
      </c>
      <c r="I66" s="35">
        <f t="shared" si="1"/>
        <v>45.497958194428101</v>
      </c>
      <c r="J66" s="35">
        <f t="shared" si="2"/>
        <v>100.77201350327502</v>
      </c>
    </row>
    <row r="67" spans="1:10" ht="15" x14ac:dyDescent="0.2">
      <c r="A67" s="11" t="s">
        <v>18</v>
      </c>
      <c r="B67" s="11" t="s">
        <v>3</v>
      </c>
      <c r="C67" s="8" t="s">
        <v>70</v>
      </c>
      <c r="D67" s="36">
        <v>187924.8</v>
      </c>
      <c r="E67" s="37">
        <v>388527.3</v>
      </c>
      <c r="F67" s="37">
        <v>388610.6</v>
      </c>
      <c r="G67" s="36">
        <v>201201.9</v>
      </c>
      <c r="H67" s="38">
        <f t="shared" si="0"/>
        <v>51.785781848534199</v>
      </c>
      <c r="I67" s="38">
        <f t="shared" si="1"/>
        <v>51.774681390574528</v>
      </c>
      <c r="J67" s="38">
        <f t="shared" si="2"/>
        <v>107.06511327935431</v>
      </c>
    </row>
    <row r="68" spans="1:10" ht="15" x14ac:dyDescent="0.2">
      <c r="A68" s="12" t="s">
        <v>18</v>
      </c>
      <c r="B68" s="12" t="s">
        <v>6</v>
      </c>
      <c r="C68" s="13" t="s">
        <v>71</v>
      </c>
      <c r="D68" s="39">
        <v>730632.3</v>
      </c>
      <c r="E68" s="37">
        <v>1800063.1</v>
      </c>
      <c r="F68" s="37">
        <v>1872273.6</v>
      </c>
      <c r="G68" s="39">
        <v>958384.1</v>
      </c>
      <c r="H68" s="38">
        <f t="shared" si="0"/>
        <v>53.241694693924892</v>
      </c>
      <c r="I68" s="38">
        <f t="shared" si="1"/>
        <v>51.188250477921606</v>
      </c>
      <c r="J68" s="38">
        <f t="shared" si="2"/>
        <v>131.17187674292526</v>
      </c>
    </row>
    <row r="69" spans="1:10" ht="15" x14ac:dyDescent="0.2">
      <c r="A69" s="12" t="s">
        <v>18</v>
      </c>
      <c r="B69" s="12" t="s">
        <v>8</v>
      </c>
      <c r="C69" s="13" t="s">
        <v>72</v>
      </c>
      <c r="D69" s="39">
        <v>5160833.4000000004</v>
      </c>
      <c r="E69" s="37">
        <v>8774149.5</v>
      </c>
      <c r="F69" s="37">
        <v>8841174.0999999996</v>
      </c>
      <c r="G69" s="39">
        <v>4238167</v>
      </c>
      <c r="H69" s="38">
        <f t="shared" si="0"/>
        <v>48.302881094059316</v>
      </c>
      <c r="I69" s="38">
        <f t="shared" si="1"/>
        <v>47.936698814697024</v>
      </c>
      <c r="J69" s="38">
        <f t="shared" si="2"/>
        <v>82.121755761385344</v>
      </c>
    </row>
    <row r="70" spans="1:10" ht="15" x14ac:dyDescent="0.2">
      <c r="A70" s="12" t="s">
        <v>18</v>
      </c>
      <c r="B70" s="12" t="s">
        <v>10</v>
      </c>
      <c r="C70" s="14" t="s">
        <v>73</v>
      </c>
      <c r="D70" s="39">
        <v>805327.6</v>
      </c>
      <c r="E70" s="37">
        <v>3149806.2</v>
      </c>
      <c r="F70" s="37">
        <v>4075366</v>
      </c>
      <c r="G70" s="39">
        <v>1506876.2</v>
      </c>
      <c r="H70" s="38">
        <f t="shared" si="0"/>
        <v>47.840282998998475</v>
      </c>
      <c r="I70" s="38">
        <f t="shared" si="1"/>
        <v>36.975236089224865</v>
      </c>
      <c r="J70" s="38">
        <f t="shared" si="2"/>
        <v>187.11344302616723</v>
      </c>
    </row>
    <row r="71" spans="1:10" ht="16.5" customHeight="1" x14ac:dyDescent="0.2">
      <c r="A71" s="12" t="s">
        <v>18</v>
      </c>
      <c r="B71" s="19" t="s">
        <v>14</v>
      </c>
      <c r="C71" s="13" t="s">
        <v>74</v>
      </c>
      <c r="D71" s="39">
        <v>251180.4</v>
      </c>
      <c r="E71" s="37">
        <v>597354.19999999995</v>
      </c>
      <c r="F71" s="37">
        <v>627655.5</v>
      </c>
      <c r="G71" s="39">
        <v>286359.40000000002</v>
      </c>
      <c r="H71" s="38">
        <f t="shared" si="0"/>
        <v>47.937957078061899</v>
      </c>
      <c r="I71" s="38">
        <f t="shared" si="1"/>
        <v>45.623658201035447</v>
      </c>
      <c r="J71" s="38">
        <f t="shared" si="2"/>
        <v>114.00547176451667</v>
      </c>
    </row>
    <row r="72" spans="1:10" ht="14.25" x14ac:dyDescent="0.2">
      <c r="A72" s="16" t="s">
        <v>75</v>
      </c>
      <c r="B72" s="16" t="s">
        <v>4</v>
      </c>
      <c r="C72" s="17" t="s">
        <v>76</v>
      </c>
      <c r="D72" s="40">
        <f>SUM(D73:D76)</f>
        <v>493736.7</v>
      </c>
      <c r="E72" s="40">
        <f t="shared" ref="E72:G72" si="12">SUM(E73:E76)</f>
        <v>3804554.5</v>
      </c>
      <c r="F72" s="40">
        <f t="shared" si="12"/>
        <v>3810622.6</v>
      </c>
      <c r="G72" s="40">
        <f t="shared" si="12"/>
        <v>757019</v>
      </c>
      <c r="H72" s="35">
        <f t="shared" si="0"/>
        <v>19.897704185864601</v>
      </c>
      <c r="I72" s="35">
        <f t="shared" si="1"/>
        <v>19.866018744548462</v>
      </c>
      <c r="J72" s="35">
        <f t="shared" si="2"/>
        <v>153.3244338531043</v>
      </c>
    </row>
    <row r="73" spans="1:10" ht="15" x14ac:dyDescent="0.2">
      <c r="A73" s="12" t="s">
        <v>75</v>
      </c>
      <c r="B73" s="12" t="s">
        <v>3</v>
      </c>
      <c r="C73" s="13" t="s">
        <v>77</v>
      </c>
      <c r="D73" s="39">
        <v>14791.2</v>
      </c>
      <c r="E73" s="37">
        <v>16899.8</v>
      </c>
      <c r="F73" s="37">
        <v>16523.5</v>
      </c>
      <c r="G73" s="39">
        <v>2501.6999999999998</v>
      </c>
      <c r="H73" s="38">
        <f t="shared" si="0"/>
        <v>14.803133764896625</v>
      </c>
      <c r="I73" s="38">
        <f t="shared" si="1"/>
        <v>15.140254788634369</v>
      </c>
      <c r="J73" s="38">
        <f t="shared" si="2"/>
        <v>16.913435015414567</v>
      </c>
    </row>
    <row r="74" spans="1:10" ht="15" x14ac:dyDescent="0.2">
      <c r="A74" s="12" t="s">
        <v>75</v>
      </c>
      <c r="B74" s="12" t="s">
        <v>6</v>
      </c>
      <c r="C74" s="13" t="s">
        <v>78</v>
      </c>
      <c r="D74" s="39">
        <v>155026.29999999999</v>
      </c>
      <c r="E74" s="37">
        <v>2850149.7</v>
      </c>
      <c r="F74" s="37">
        <v>2862718.9</v>
      </c>
      <c r="G74" s="39">
        <v>367861.5</v>
      </c>
      <c r="H74" s="38">
        <f t="shared" si="0"/>
        <v>12.906743108967223</v>
      </c>
      <c r="I74" s="38">
        <f t="shared" si="1"/>
        <v>12.850074102630197</v>
      </c>
      <c r="J74" s="38">
        <f t="shared" si="2"/>
        <v>237.2897372897373</v>
      </c>
    </row>
    <row r="75" spans="1:10" ht="15" x14ac:dyDescent="0.2">
      <c r="A75" s="12" t="s">
        <v>75</v>
      </c>
      <c r="B75" s="12" t="s">
        <v>8</v>
      </c>
      <c r="C75" s="13" t="s">
        <v>79</v>
      </c>
      <c r="D75" s="39">
        <v>299532</v>
      </c>
      <c r="E75" s="37">
        <v>878826.9</v>
      </c>
      <c r="F75" s="37">
        <v>873112.3</v>
      </c>
      <c r="G75" s="39">
        <v>360945</v>
      </c>
      <c r="H75" s="38">
        <f t="shared" si="0"/>
        <v>41.071228019988922</v>
      </c>
      <c r="I75" s="38">
        <f t="shared" si="1"/>
        <v>41.340042970417436</v>
      </c>
      <c r="J75" s="38">
        <f t="shared" si="2"/>
        <v>120.50298465606346</v>
      </c>
    </row>
    <row r="76" spans="1:10" ht="16.5" customHeight="1" x14ac:dyDescent="0.2">
      <c r="A76" s="12" t="s">
        <v>75</v>
      </c>
      <c r="B76" s="12" t="s">
        <v>12</v>
      </c>
      <c r="C76" s="13" t="s">
        <v>80</v>
      </c>
      <c r="D76" s="39">
        <v>24387.200000000001</v>
      </c>
      <c r="E76" s="37">
        <v>58678.1</v>
      </c>
      <c r="F76" s="37">
        <v>58267.9</v>
      </c>
      <c r="G76" s="39">
        <v>25710.799999999999</v>
      </c>
      <c r="H76" s="38">
        <f t="shared" si="0"/>
        <v>43.8166879977368</v>
      </c>
      <c r="I76" s="38">
        <f t="shared" si="1"/>
        <v>44.125152957288662</v>
      </c>
      <c r="J76" s="38">
        <f t="shared" si="2"/>
        <v>105.42743734418055</v>
      </c>
    </row>
    <row r="77" spans="1:10" ht="14.25" x14ac:dyDescent="0.2">
      <c r="A77" s="16" t="s">
        <v>41</v>
      </c>
      <c r="B77" s="16" t="s">
        <v>4</v>
      </c>
      <c r="C77" s="17" t="s">
        <v>81</v>
      </c>
      <c r="D77" s="40">
        <f>SUM(D78:D80)</f>
        <v>130059.8</v>
      </c>
      <c r="E77" s="40">
        <f t="shared" ref="E77:G77" si="13">SUM(E78:E80)</f>
        <v>405613.8</v>
      </c>
      <c r="F77" s="40">
        <f t="shared" si="13"/>
        <v>473433</v>
      </c>
      <c r="G77" s="40">
        <f t="shared" si="13"/>
        <v>201644.3</v>
      </c>
      <c r="H77" s="35">
        <f t="shared" ref="H77:H86" si="14">G77/E77*100</f>
        <v>49.713372671245402</v>
      </c>
      <c r="I77" s="35">
        <f t="shared" ref="I77:I86" si="15">G77/F77*100</f>
        <v>42.591940147813943</v>
      </c>
      <c r="J77" s="35">
        <f t="shared" ref="J77:J86" si="16">G77/D77*100</f>
        <v>155.03968174639664</v>
      </c>
    </row>
    <row r="78" spans="1:10" ht="15" x14ac:dyDescent="0.2">
      <c r="A78" s="12" t="s">
        <v>41</v>
      </c>
      <c r="B78" s="12" t="s">
        <v>3</v>
      </c>
      <c r="C78" s="13" t="s">
        <v>82</v>
      </c>
      <c r="D78" s="39">
        <v>89995.1</v>
      </c>
      <c r="E78" s="37">
        <v>211585.7</v>
      </c>
      <c r="F78" s="37">
        <v>269088.2</v>
      </c>
      <c r="G78" s="39">
        <v>110643.2</v>
      </c>
      <c r="H78" s="38">
        <f t="shared" si="14"/>
        <v>52.292380817796278</v>
      </c>
      <c r="I78" s="38">
        <f t="shared" si="15"/>
        <v>41.117819361830058</v>
      </c>
      <c r="J78" s="38">
        <f t="shared" si="16"/>
        <v>122.94358248393522</v>
      </c>
    </row>
    <row r="79" spans="1:10" ht="15" x14ac:dyDescent="0.2">
      <c r="A79" s="12" t="s">
        <v>41</v>
      </c>
      <c r="B79" s="12" t="s">
        <v>6</v>
      </c>
      <c r="C79" s="13" t="s">
        <v>83</v>
      </c>
      <c r="D79" s="39">
        <v>38122.5</v>
      </c>
      <c r="E79" s="37">
        <v>180320.3</v>
      </c>
      <c r="F79" s="37">
        <v>187534</v>
      </c>
      <c r="G79" s="39">
        <v>89505.1</v>
      </c>
      <c r="H79" s="38">
        <f t="shared" si="14"/>
        <v>49.636729752556988</v>
      </c>
      <c r="I79" s="38">
        <f t="shared" si="15"/>
        <v>47.727398765023942</v>
      </c>
      <c r="J79" s="38">
        <f t="shared" si="16"/>
        <v>234.78287100793497</v>
      </c>
    </row>
    <row r="80" spans="1:10" ht="16.5" customHeight="1" x14ac:dyDescent="0.2">
      <c r="A80" s="12" t="s">
        <v>41</v>
      </c>
      <c r="B80" s="12" t="s">
        <v>10</v>
      </c>
      <c r="C80" s="13" t="s">
        <v>84</v>
      </c>
      <c r="D80" s="39">
        <v>1942.2</v>
      </c>
      <c r="E80" s="37">
        <v>13707.8</v>
      </c>
      <c r="F80" s="37">
        <v>16810.8</v>
      </c>
      <c r="G80" s="39">
        <v>1496</v>
      </c>
      <c r="H80" s="38">
        <f t="shared" si="14"/>
        <v>10.913494506777162</v>
      </c>
      <c r="I80" s="38">
        <f t="shared" si="15"/>
        <v>8.8990410926309291</v>
      </c>
      <c r="J80" s="38">
        <f t="shared" si="16"/>
        <v>77.026052929667387</v>
      </c>
    </row>
    <row r="81" spans="1:10" ht="31.5" x14ac:dyDescent="0.2">
      <c r="A81" s="20" t="s">
        <v>20</v>
      </c>
      <c r="B81" s="20" t="s">
        <v>4</v>
      </c>
      <c r="C81" s="21" t="s">
        <v>85</v>
      </c>
      <c r="D81" s="40">
        <f>D82</f>
        <v>0</v>
      </c>
      <c r="E81" s="40">
        <f t="shared" ref="E81:G81" si="17">E82</f>
        <v>26823.1</v>
      </c>
      <c r="F81" s="40">
        <f t="shared" si="17"/>
        <v>26823.1</v>
      </c>
      <c r="G81" s="40">
        <f t="shared" si="17"/>
        <v>0</v>
      </c>
      <c r="H81" s="35">
        <f t="shared" si="14"/>
        <v>0</v>
      </c>
      <c r="I81" s="35">
        <f t="shared" si="15"/>
        <v>0</v>
      </c>
      <c r="J81" s="35">
        <v>0</v>
      </c>
    </row>
    <row r="82" spans="1:10" ht="30" customHeight="1" x14ac:dyDescent="0.2">
      <c r="A82" s="12" t="s">
        <v>20</v>
      </c>
      <c r="B82" s="12" t="s">
        <v>3</v>
      </c>
      <c r="C82" s="13" t="s">
        <v>92</v>
      </c>
      <c r="D82" s="39">
        <v>0</v>
      </c>
      <c r="E82" s="37">
        <v>26823.1</v>
      </c>
      <c r="F82" s="37">
        <v>26823.1</v>
      </c>
      <c r="G82" s="36">
        <v>0</v>
      </c>
      <c r="H82" s="38">
        <f t="shared" si="14"/>
        <v>0</v>
      </c>
      <c r="I82" s="38">
        <f t="shared" si="15"/>
        <v>0</v>
      </c>
      <c r="J82" s="38">
        <v>0</v>
      </c>
    </row>
    <row r="83" spans="1:10" ht="46.5" customHeight="1" x14ac:dyDescent="0.2">
      <c r="A83" s="5" t="s">
        <v>29</v>
      </c>
      <c r="B83" s="5" t="s">
        <v>4</v>
      </c>
      <c r="C83" s="6" t="s">
        <v>102</v>
      </c>
      <c r="D83" s="40">
        <f>SUM(D84:D86)</f>
        <v>2026437.9</v>
      </c>
      <c r="E83" s="40">
        <f t="shared" ref="E83:G83" si="18">SUM(E84:E86)</f>
        <v>3082285.2</v>
      </c>
      <c r="F83" s="40">
        <f t="shared" si="18"/>
        <v>5406525.8999999994</v>
      </c>
      <c r="G83" s="40">
        <f t="shared" si="18"/>
        <v>1907306.4000000001</v>
      </c>
      <c r="H83" s="35">
        <f t="shared" si="14"/>
        <v>61.879621003273812</v>
      </c>
      <c r="I83" s="35">
        <f t="shared" si="15"/>
        <v>35.277855600395817</v>
      </c>
      <c r="J83" s="35">
        <f t="shared" si="16"/>
        <v>94.121137390886744</v>
      </c>
    </row>
    <row r="84" spans="1:10" ht="45" x14ac:dyDescent="0.2">
      <c r="A84" s="7" t="s">
        <v>29</v>
      </c>
      <c r="B84" s="19" t="s">
        <v>3</v>
      </c>
      <c r="C84" s="8" t="s">
        <v>86</v>
      </c>
      <c r="D84" s="36">
        <v>473808.1</v>
      </c>
      <c r="E84" s="37">
        <v>596512.30000000005</v>
      </c>
      <c r="F84" s="37">
        <v>596512.30000000005</v>
      </c>
      <c r="G84" s="36">
        <v>360019.8</v>
      </c>
      <c r="H84" s="38">
        <f t="shared" si="14"/>
        <v>60.354128489890314</v>
      </c>
      <c r="I84" s="38">
        <f t="shared" si="15"/>
        <v>60.354128489890314</v>
      </c>
      <c r="J84" s="38">
        <f t="shared" si="16"/>
        <v>75.98430672671067</v>
      </c>
    </row>
    <row r="85" spans="1:10" ht="15" x14ac:dyDescent="0.25">
      <c r="A85" s="7" t="s">
        <v>29</v>
      </c>
      <c r="B85" s="41" t="s">
        <v>6</v>
      </c>
      <c r="C85" s="42" t="s">
        <v>87</v>
      </c>
      <c r="D85" s="36">
        <v>93024.7</v>
      </c>
      <c r="E85" s="37">
        <v>301230</v>
      </c>
      <c r="F85" s="37">
        <v>132500</v>
      </c>
      <c r="G85" s="36">
        <v>0</v>
      </c>
      <c r="H85" s="38">
        <f t="shared" si="14"/>
        <v>0</v>
      </c>
      <c r="I85" s="38">
        <f t="shared" si="15"/>
        <v>0</v>
      </c>
      <c r="J85" s="38">
        <f t="shared" si="16"/>
        <v>0</v>
      </c>
    </row>
    <row r="86" spans="1:10" ht="18" customHeight="1" x14ac:dyDescent="0.2">
      <c r="A86" s="22">
        <v>14</v>
      </c>
      <c r="B86" s="23" t="s">
        <v>8</v>
      </c>
      <c r="C86" s="24" t="s">
        <v>88</v>
      </c>
      <c r="D86" s="38">
        <v>1459605.1</v>
      </c>
      <c r="E86" s="37">
        <v>2184542.9</v>
      </c>
      <c r="F86" s="37">
        <v>4677513.5999999996</v>
      </c>
      <c r="G86" s="38">
        <v>1547286.6</v>
      </c>
      <c r="H86" s="38">
        <f t="shared" si="14"/>
        <v>70.828849367068969</v>
      </c>
      <c r="I86" s="38">
        <f t="shared" si="15"/>
        <v>33.079253901046918</v>
      </c>
      <c r="J86" s="38">
        <f t="shared" si="16"/>
        <v>106.00720701784338</v>
      </c>
    </row>
  </sheetData>
  <mergeCells count="7">
    <mergeCell ref="A1:J1"/>
    <mergeCell ref="A3:A4"/>
    <mergeCell ref="B3:B4"/>
    <mergeCell ref="C3:C4"/>
    <mergeCell ref="J3:J4"/>
    <mergeCell ref="D3:D4"/>
    <mergeCell ref="E3:I3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Lobach IA.</cp:lastModifiedBy>
  <cp:lastPrinted>2020-09-09T08:42:11Z</cp:lastPrinted>
  <dcterms:created xsi:type="dcterms:W3CDTF">2017-11-22T08:09:54Z</dcterms:created>
  <dcterms:modified xsi:type="dcterms:W3CDTF">2020-09-09T08:42:22Z</dcterms:modified>
</cp:coreProperties>
</file>